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626"/>
  <workbookPr defaultThemeVersion="124226"/>
  <xr:revisionPtr revIDLastSave="0" documentId="8_{1BB9A494-E456-4019-ADE9-E929F42A9BF1}" xr6:coauthVersionLast="47" xr6:coauthVersionMax="47" xr10:uidLastSave="{00000000-0000-0000-0000-000000000000}"/>
  <bookViews>
    <workbookView xWindow="28680" yWindow="-120" windowWidth="29040" windowHeight="15720" tabRatio="1000" xr2:uid="{00000000-000D-0000-FFFF-FFFF00000000}"/>
  </bookViews>
  <sheets>
    <sheet name="Request for Quotation" sheetId="1" r:id="rId1"/>
    <sheet name="1.Student Kit P-G " sheetId="25" r:id="rId2"/>
    <sheet name=" 2.Student Kit P-B" sheetId="17" r:id="rId3"/>
    <sheet name="3.Student Kit S-G" sheetId="21" r:id="rId4"/>
    <sheet name="4.Student Kit S-B" sheetId="26" r:id="rId5"/>
    <sheet name="5.Kitchen Set" sheetId="12" r:id="rId6"/>
    <sheet name="6. Handmade fan" sheetId="36" r:id="rId7"/>
    <sheet name="7.Hygiene Kit" sheetId="15" r:id="rId8"/>
    <sheet name="8.Dignity Kit" sheetId="14" r:id="rId9"/>
    <sheet name="9. Baby Pack (Newborn -1 year)" sheetId="31" r:id="rId10"/>
    <sheet name="10. Baby Pack (3-5)" sheetId="33" r:id="rId11"/>
    <sheet name="11.P-Foam" sheetId="19" r:id="rId12"/>
    <sheet name="12. PVC Carpet" sheetId="28" r:id="rId13"/>
    <sheet name="13.Jute Carpet" sheetId="29" r:id="rId14"/>
    <sheet name="14.Basic Shelter Kit" sheetId="8" r:id="rId15"/>
    <sheet name="15 Mosquoto Net" sheetId="35" r:id="rId16"/>
    <sheet name="Terms &amp; Conditions" sheetId="5" r:id="rId17"/>
    <sheet name="Guidance" sheetId="2" state="hidden" r:id="rId18"/>
    <sheet name="Example" sheetId="6" state="hidden" r:id="rId19"/>
  </sheets>
  <definedNames>
    <definedName name="_xlnm.Print_Area" localSheetId="5">'5.Kitchen Set'!$A$1:$H$47</definedName>
    <definedName name="_xlnm.Print_Area" localSheetId="6">'6. Handmade fan'!$A$1:$H$28</definedName>
    <definedName name="_xlnm.Print_Area" localSheetId="7">'7.Hygiene Kit'!$A$1:$I$41</definedName>
    <definedName name="_xlnm.Print_Area" localSheetId="16">'Terms &amp; Conditions'!$A$1:$B$67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 i="6" l="1"/>
  <c r="G33" i="6"/>
  <c r="G32" i="6"/>
  <c r="G31" i="6"/>
  <c r="G30" i="6"/>
  <c r="G29" i="6"/>
  <c r="G28" i="6"/>
  <c r="G27" i="6"/>
  <c r="G26" i="6"/>
  <c r="G25" i="6"/>
  <c r="G24" i="6"/>
  <c r="G35" i="6" s="1"/>
  <c r="G39" i="6" s="1"/>
  <c r="G7" i="35"/>
  <c r="G6" i="35"/>
  <c r="G8" i="35" s="1"/>
  <c r="G12" i="35" s="1"/>
  <c r="G15" i="8"/>
  <c r="G14" i="8"/>
  <c r="G12" i="8"/>
  <c r="G11" i="8"/>
  <c r="G10" i="8"/>
  <c r="G9" i="8"/>
  <c r="G13" i="8" s="1"/>
  <c r="G8" i="8"/>
  <c r="G7" i="8"/>
  <c r="G6" i="8"/>
  <c r="G8" i="29"/>
  <c r="G7" i="29"/>
  <c r="G6" i="29"/>
  <c r="G9" i="29" s="1"/>
  <c r="G13" i="29" s="1"/>
  <c r="H37" i="1" s="1"/>
  <c r="I37" i="1" s="1"/>
  <c r="G8" i="28"/>
  <c r="G7" i="28"/>
  <c r="G9" i="28" s="1"/>
  <c r="G13" i="28" s="1"/>
  <c r="G6" i="28"/>
  <c r="G8" i="19"/>
  <c r="G7" i="19"/>
  <c r="G6" i="19"/>
  <c r="G9" i="19" s="1"/>
  <c r="G13" i="19" s="1"/>
  <c r="G13" i="33"/>
  <c r="G12" i="33"/>
  <c r="G11" i="33"/>
  <c r="G10" i="33"/>
  <c r="G9" i="33"/>
  <c r="G8" i="33"/>
  <c r="G7" i="33"/>
  <c r="G6" i="33"/>
  <c r="G14" i="33" s="1"/>
  <c r="G18" i="33" s="1"/>
  <c r="G13" i="31"/>
  <c r="G12" i="31"/>
  <c r="G11" i="31"/>
  <c r="G10" i="31"/>
  <c r="G9" i="31"/>
  <c r="G8" i="31"/>
  <c r="G7" i="31"/>
  <c r="G6" i="31"/>
  <c r="G14" i="31" s="1"/>
  <c r="G18" i="31" s="1"/>
  <c r="G24" i="14"/>
  <c r="G23" i="14"/>
  <c r="G22" i="14"/>
  <c r="G21" i="14"/>
  <c r="G20" i="14"/>
  <c r="G19" i="14"/>
  <c r="G18" i="14"/>
  <c r="G17" i="14"/>
  <c r="G16" i="14"/>
  <c r="G15" i="14"/>
  <c r="G14" i="14"/>
  <c r="G13" i="14"/>
  <c r="G12" i="14"/>
  <c r="G11" i="14"/>
  <c r="G10" i="14"/>
  <c r="G9" i="14"/>
  <c r="G8" i="14"/>
  <c r="G7" i="14"/>
  <c r="G6" i="14"/>
  <c r="G25" i="14" s="1"/>
  <c r="G29" i="14" s="1"/>
  <c r="G23" i="15"/>
  <c r="A23" i="15"/>
  <c r="G22" i="15"/>
  <c r="A22" i="15"/>
  <c r="G21" i="15"/>
  <c r="G20" i="15"/>
  <c r="G19" i="15"/>
  <c r="G18" i="15"/>
  <c r="G17" i="15"/>
  <c r="G16" i="15"/>
  <c r="G15" i="15"/>
  <c r="G14" i="15"/>
  <c r="G13" i="15"/>
  <c r="G12" i="15"/>
  <c r="G11" i="15"/>
  <c r="G10" i="15"/>
  <c r="E9" i="15"/>
  <c r="G9" i="15" s="1"/>
  <c r="G8" i="15"/>
  <c r="G7" i="15"/>
  <c r="G6" i="15"/>
  <c r="G24" i="15" s="1"/>
  <c r="G28" i="15" s="1"/>
  <c r="G6" i="36"/>
  <c r="G7" i="36" s="1"/>
  <c r="G11" i="36" s="1"/>
  <c r="A6" i="36"/>
  <c r="G17" i="12"/>
  <c r="G21" i="12" s="1"/>
  <c r="G16" i="12"/>
  <c r="A16" i="12"/>
  <c r="G15" i="12"/>
  <c r="A15" i="12"/>
  <c r="G14" i="12"/>
  <c r="A14" i="12"/>
  <c r="G13" i="12"/>
  <c r="A13" i="12"/>
  <c r="G12" i="12"/>
  <c r="A12" i="12"/>
  <c r="G11" i="12"/>
  <c r="A11" i="12"/>
  <c r="G10" i="12"/>
  <c r="A10" i="12"/>
  <c r="G9" i="12"/>
  <c r="A9" i="12"/>
  <c r="G8" i="12"/>
  <c r="A8" i="12"/>
  <c r="G7" i="12"/>
  <c r="A7" i="12"/>
  <c r="G6" i="12"/>
  <c r="A6" i="12"/>
  <c r="G28" i="26"/>
  <c r="A28" i="26"/>
  <c r="G27" i="26"/>
  <c r="A27" i="26"/>
  <c r="G26" i="26"/>
  <c r="A26" i="26"/>
  <c r="G25" i="26"/>
  <c r="A25" i="26"/>
  <c r="G24" i="26"/>
  <c r="A24" i="26"/>
  <c r="G23" i="26"/>
  <c r="A23" i="26"/>
  <c r="G22" i="26"/>
  <c r="A22" i="26"/>
  <c r="G21" i="26"/>
  <c r="A21" i="26"/>
  <c r="G20" i="26"/>
  <c r="A20" i="26"/>
  <c r="G19" i="26"/>
  <c r="A19" i="26"/>
  <c r="G18" i="26"/>
  <c r="A18" i="26"/>
  <c r="G17" i="26"/>
  <c r="A17" i="26"/>
  <c r="G16" i="26"/>
  <c r="A16" i="26"/>
  <c r="G15" i="26"/>
  <c r="A15" i="26"/>
  <c r="G14" i="26"/>
  <c r="A14" i="26"/>
  <c r="G13" i="26"/>
  <c r="A13" i="26"/>
  <c r="G12" i="26"/>
  <c r="A12" i="26"/>
  <c r="G11" i="26"/>
  <c r="A11" i="26"/>
  <c r="G10" i="26"/>
  <c r="A10" i="26"/>
  <c r="G9" i="26"/>
  <c r="A9" i="26"/>
  <c r="G8" i="26"/>
  <c r="A8" i="26"/>
  <c r="G7" i="26"/>
  <c r="A7" i="26"/>
  <c r="G6" i="26"/>
  <c r="G29" i="26" s="1"/>
  <c r="G33" i="26" s="1"/>
  <c r="A6" i="26"/>
  <c r="G28" i="21"/>
  <c r="A28" i="21"/>
  <c r="G27" i="21"/>
  <c r="A27" i="21"/>
  <c r="G26" i="21"/>
  <c r="A26" i="21"/>
  <c r="G25" i="21"/>
  <c r="A25" i="21"/>
  <c r="G24" i="21"/>
  <c r="A24" i="21"/>
  <c r="G23" i="21"/>
  <c r="A23" i="21"/>
  <c r="G22" i="21"/>
  <c r="A22" i="21"/>
  <c r="G21" i="21"/>
  <c r="A21" i="21"/>
  <c r="G20" i="21"/>
  <c r="A20" i="21"/>
  <c r="G19" i="21"/>
  <c r="A19" i="21"/>
  <c r="G18" i="21"/>
  <c r="A18" i="21"/>
  <c r="G17" i="21"/>
  <c r="A17" i="21"/>
  <c r="G16" i="21"/>
  <c r="A16" i="21"/>
  <c r="G15" i="21"/>
  <c r="A15" i="21"/>
  <c r="G14" i="21"/>
  <c r="A14" i="21"/>
  <c r="G13" i="21"/>
  <c r="A13" i="21"/>
  <c r="G12" i="21"/>
  <c r="A12" i="21"/>
  <c r="G11" i="21"/>
  <c r="A11" i="21"/>
  <c r="G10" i="21"/>
  <c r="A10" i="21"/>
  <c r="G9" i="21"/>
  <c r="A9" i="21"/>
  <c r="G8" i="21"/>
  <c r="A8" i="21"/>
  <c r="G7" i="21"/>
  <c r="A7" i="21"/>
  <c r="G6" i="21"/>
  <c r="G29" i="21" s="1"/>
  <c r="G33" i="21" s="1"/>
  <c r="A6" i="21"/>
  <c r="G28" i="17"/>
  <c r="G32" i="17" s="1"/>
  <c r="G27" i="17"/>
  <c r="A27" i="17"/>
  <c r="G26" i="17"/>
  <c r="A26" i="17"/>
  <c r="G25" i="17"/>
  <c r="A25" i="17"/>
  <c r="G24" i="17"/>
  <c r="A24" i="17"/>
  <c r="G23" i="17"/>
  <c r="A23" i="17"/>
  <c r="G22" i="17"/>
  <c r="A22" i="17"/>
  <c r="G21" i="17"/>
  <c r="A21" i="17"/>
  <c r="G20" i="17"/>
  <c r="A20" i="17"/>
  <c r="G19" i="17"/>
  <c r="A19" i="17"/>
  <c r="G18" i="17"/>
  <c r="A18" i="17"/>
  <c r="G17" i="17"/>
  <c r="A17" i="17"/>
  <c r="G16" i="17"/>
  <c r="A16" i="17"/>
  <c r="G15" i="17"/>
  <c r="A15" i="17"/>
  <c r="G14" i="17"/>
  <c r="A14" i="17"/>
  <c r="G13" i="17"/>
  <c r="A13" i="17"/>
  <c r="G12" i="17"/>
  <c r="A12" i="17"/>
  <c r="G11" i="17"/>
  <c r="A11" i="17"/>
  <c r="G10" i="17"/>
  <c r="A10" i="17"/>
  <c r="G9" i="17"/>
  <c r="A9" i="17"/>
  <c r="G8" i="17"/>
  <c r="A8" i="17"/>
  <c r="G7" i="17"/>
  <c r="A7" i="17"/>
  <c r="G6" i="17"/>
  <c r="A6" i="17"/>
  <c r="G28" i="25"/>
  <c r="G32" i="25" s="1"/>
  <c r="G27" i="25"/>
  <c r="A27" i="25"/>
  <c r="G26" i="25"/>
  <c r="A26" i="25"/>
  <c r="G25" i="25"/>
  <c r="A25" i="25"/>
  <c r="G24" i="25"/>
  <c r="A24" i="25"/>
  <c r="G23" i="25"/>
  <c r="A23" i="25"/>
  <c r="G22" i="25"/>
  <c r="A22" i="25"/>
  <c r="G21" i="25"/>
  <c r="A21" i="25"/>
  <c r="G20" i="25"/>
  <c r="A20" i="25"/>
  <c r="G19" i="25"/>
  <c r="A19" i="25"/>
  <c r="G18" i="25"/>
  <c r="A18" i="25"/>
  <c r="G17" i="25"/>
  <c r="A17" i="25"/>
  <c r="G16" i="25"/>
  <c r="A16" i="25"/>
  <c r="G15" i="25"/>
  <c r="A15" i="25"/>
  <c r="G14" i="25"/>
  <c r="A14" i="25"/>
  <c r="G13" i="25"/>
  <c r="A13" i="25"/>
  <c r="G12" i="25"/>
  <c r="A12" i="25"/>
  <c r="G11" i="25"/>
  <c r="A11" i="25"/>
  <c r="G10" i="25"/>
  <c r="A10" i="25"/>
  <c r="G9" i="25"/>
  <c r="A9" i="25"/>
  <c r="G8" i="25"/>
  <c r="A8" i="25"/>
  <c r="G7" i="25"/>
  <c r="A7" i="25"/>
  <c r="G6" i="25"/>
  <c r="A6" i="25"/>
  <c r="I40" i="1"/>
  <c r="B39" i="1"/>
  <c r="B38" i="1"/>
  <c r="B37" i="1"/>
  <c r="B36" i="1"/>
  <c r="B35" i="1"/>
  <c r="B34" i="1"/>
  <c r="B33" i="1"/>
  <c r="B32" i="1"/>
  <c r="B31" i="1"/>
  <c r="B30" i="1"/>
  <c r="B29" i="1"/>
  <c r="B28" i="1"/>
  <c r="B27" i="1"/>
  <c r="B26" i="1"/>
  <c r="B25" i="1"/>
  <c r="F3" i="36" l="1"/>
  <c r="G3" i="36" s="1"/>
  <c r="H30" i="1"/>
  <c r="I30" i="1" s="1"/>
  <c r="H33" i="1"/>
  <c r="I33" i="1" s="1"/>
  <c r="F3" i="31"/>
  <c r="G3" i="31" s="1"/>
  <c r="H34" i="1"/>
  <c r="I34" i="1" s="1"/>
  <c r="F3" i="33"/>
  <c r="G3" i="33" s="1"/>
  <c r="H35" i="1"/>
  <c r="I35" i="1" s="1"/>
  <c r="F3" i="19"/>
  <c r="G3" i="19" s="1"/>
  <c r="F3" i="17"/>
  <c r="G3" i="17" s="1"/>
  <c r="H26" i="1"/>
  <c r="I26" i="1" s="1"/>
  <c r="F3" i="26"/>
  <c r="G3" i="26" s="1"/>
  <c r="H28" i="1"/>
  <c r="I28" i="1" s="1"/>
  <c r="H27" i="1"/>
  <c r="I27" i="1" s="1"/>
  <c r="F3" i="21"/>
  <c r="G3" i="21" s="1"/>
  <c r="H32" i="1"/>
  <c r="I32" i="1" s="1"/>
  <c r="F3" i="14"/>
  <c r="G3" i="14" s="1"/>
  <c r="H31" i="1"/>
  <c r="I31" i="1" s="1"/>
  <c r="F3" i="15"/>
  <c r="G3" i="15" s="1"/>
  <c r="F3" i="28"/>
  <c r="G3" i="28" s="1"/>
  <c r="H36" i="1"/>
  <c r="I36" i="1" s="1"/>
  <c r="H39" i="1"/>
  <c r="I39" i="1" s="1"/>
  <c r="F3" i="8"/>
  <c r="G3" i="8" s="1"/>
  <c r="H38" i="1"/>
  <c r="I38" i="1" s="1"/>
  <c r="H25" i="1"/>
  <c r="I25" i="1" s="1"/>
  <c r="F3" i="25"/>
  <c r="G3" i="25" s="1"/>
  <c r="H29" i="1"/>
  <c r="I29" i="1" s="1"/>
  <c r="F3" i="12"/>
  <c r="G3" i="12" s="1"/>
  <c r="I41" i="1" l="1"/>
  <c r="I45" i="1" s="1"/>
</calcChain>
</file>

<file path=xl/sharedStrings.xml><?xml version="1.0" encoding="utf-8"?>
<sst xmlns="http://schemas.openxmlformats.org/spreadsheetml/2006/main" count="1041" uniqueCount="415">
  <si>
    <t>E-mail</t>
  </si>
  <si>
    <t>Fax</t>
  </si>
  <si>
    <t>Mobile</t>
  </si>
  <si>
    <t>Address</t>
  </si>
  <si>
    <t>Unit</t>
  </si>
  <si>
    <t>Unit Price</t>
  </si>
  <si>
    <t>Name</t>
  </si>
  <si>
    <t>Title</t>
  </si>
  <si>
    <t>Signature</t>
  </si>
  <si>
    <t>Supplier</t>
  </si>
  <si>
    <t>Total price</t>
  </si>
  <si>
    <t>Total Price</t>
  </si>
  <si>
    <t>Subtotal</t>
  </si>
  <si>
    <t>Sales tax (if applicable)</t>
  </si>
  <si>
    <t>TOTAL</t>
  </si>
  <si>
    <t>Phone</t>
  </si>
  <si>
    <t>Currency</t>
  </si>
  <si>
    <t>Payment terms</t>
  </si>
  <si>
    <t>Number of units required</t>
  </si>
  <si>
    <t>Leave blank for supplier to put their price per unit in</t>
  </si>
  <si>
    <t>Leave blank for supplier to put their total price</t>
  </si>
  <si>
    <t>Header</t>
  </si>
  <si>
    <t>Explanation</t>
  </si>
  <si>
    <t>Date quotation due back:</t>
  </si>
  <si>
    <t xml:space="preserve">Quantity required </t>
  </si>
  <si>
    <t xml:space="preserve">Availability date </t>
  </si>
  <si>
    <t xml:space="preserve">Currency </t>
  </si>
  <si>
    <t>Date RFQ sent out:</t>
  </si>
  <si>
    <t xml:space="preserve">SUPPLIER NAME: </t>
  </si>
  <si>
    <t xml:space="preserve">RETURN QUOTATION TO:   SAVE THE CHILDREN </t>
  </si>
  <si>
    <t>Date items required by:</t>
  </si>
  <si>
    <t>Delivery address:</t>
  </si>
  <si>
    <t>Delivery method (if applicable):</t>
  </si>
  <si>
    <t>Payment terms:</t>
  </si>
  <si>
    <t xml:space="preserve">Additional information required from supplier: </t>
  </si>
  <si>
    <t>For supplier to fill in:</t>
  </si>
  <si>
    <t>Delivery charge (if applicable)</t>
  </si>
  <si>
    <t xml:space="preserve">Supplier confirmation of offer </t>
  </si>
  <si>
    <t>Supplier stamp</t>
  </si>
  <si>
    <t>Date RFQ sent out</t>
  </si>
  <si>
    <t xml:space="preserve">Advise the suppliers here of the date that you expect them to submit quotes by. This should include enough time for them to complete it. </t>
  </si>
  <si>
    <t>Fill out the supplier name that you are giving this copy of the RFQ to</t>
  </si>
  <si>
    <t>Supplier contact details</t>
  </si>
  <si>
    <t>The supplier can fill out their own contact details</t>
  </si>
  <si>
    <t>Return quotation to</t>
  </si>
  <si>
    <t>Date items required by</t>
  </si>
  <si>
    <t>Delivery address</t>
  </si>
  <si>
    <t>Indicate here where the supplier will have to deliver the items (if appropriate) if they win the bid</t>
  </si>
  <si>
    <t xml:space="preserve">Delivery method </t>
  </si>
  <si>
    <t>If applicable, the supplier can be advised how the items should be freighted</t>
  </si>
  <si>
    <t xml:space="preserve">Instruct the supplier of the payment terms that you will be using for this order. Please note SC policy does not allow advance payments unless in exceptional circumstances. </t>
  </si>
  <si>
    <t xml:space="preserve">Leave blank for the supplier to fill in the currency of quotation </t>
  </si>
  <si>
    <t xml:space="preserve">Leave blank for supplier to confirm if they can meet the required availability date for the goods </t>
  </si>
  <si>
    <t>Sales tax &amp; delivery charge</t>
  </si>
  <si>
    <t xml:space="preserve">Supplier should also add these if appropriate </t>
  </si>
  <si>
    <t>Additional information required from supplier</t>
  </si>
  <si>
    <t>The supplier should sign and stamp the form to confirm that their offer is bonafide and that they accept the terms and conditions on the back</t>
  </si>
  <si>
    <t>TERMS AND CONDITIONS OF PURCHASE</t>
  </si>
  <si>
    <t xml:space="preserve">The Terms and Conditions of Purchase should be sent to the supplier, on the back of the RFQ or as a separate document attached. </t>
  </si>
  <si>
    <t xml:space="preserve">PR no. </t>
  </si>
  <si>
    <t xml:space="preserve">Inform the supplier of the delivery deadline for the items being quoted for </t>
  </si>
  <si>
    <t>Unit / Form</t>
  </si>
  <si>
    <t>Other charges (if applicable)</t>
  </si>
  <si>
    <t>Add more lines to the RFQ if required</t>
  </si>
  <si>
    <t>Procurement person responsible:</t>
  </si>
  <si>
    <r>
      <t xml:space="preserve">Description of Goods / Services
</t>
    </r>
    <r>
      <rPr>
        <sz val="8"/>
        <rFont val="Arial"/>
        <family val="2"/>
      </rPr>
      <t>(add attachment for technical specification if very detailed)</t>
    </r>
  </si>
  <si>
    <t>Procurement person responsible</t>
  </si>
  <si>
    <t>List here the person who is managing the procurement, so that if quotes are returned to Reception, they know who to give them to</t>
  </si>
  <si>
    <t>Description of item and any specifications required. Indicate all information on the technical specification of the goods. If the description of the goods requires a longer specification to be provided in order for suppliers to be able to quote properly, indicate 'attached' here and attach the spec to the RFQ</t>
  </si>
  <si>
    <t>SAVE THE CHILDREN</t>
  </si>
  <si>
    <t>REQUEST FOR QUOTATION</t>
  </si>
  <si>
    <t>Contact
name</t>
  </si>
  <si>
    <t xml:space="preserve">Contact
name </t>
  </si>
  <si>
    <t>[1] Quote validity period</t>
  </si>
  <si>
    <t>PR
 no(s):</t>
  </si>
  <si>
    <t>[2] Packed weights &amp; dimensions of goods</t>
  </si>
  <si>
    <t>[3] Alternatives for any goods not able to supply</t>
  </si>
  <si>
    <t>Sea &amp; inland transport</t>
  </si>
  <si>
    <t>30 days</t>
  </si>
  <si>
    <t>G. Philora</t>
  </si>
  <si>
    <t>gurmeet.philora@savethechildren.org</t>
  </si>
  <si>
    <t>Building no. 1, Jacmel</t>
  </si>
  <si>
    <t>Building no. 1 Jacmel</t>
  </si>
  <si>
    <t>SUPPLIER NAME:  Stationary Express</t>
  </si>
  <si>
    <t>Mr. Laplune</t>
  </si>
  <si>
    <t>+509 0000000</t>
  </si>
  <si>
    <t>+509 0000001</t>
  </si>
  <si>
    <t>+509 0000002</t>
  </si>
  <si>
    <t>[4] Provide samples of paper quality</t>
  </si>
  <si>
    <t>Book, exercise, A4</t>
  </si>
  <si>
    <t>Pen, ballpoint, blue</t>
  </si>
  <si>
    <t>Flipchart paper</t>
  </si>
  <si>
    <t>Paper A4</t>
  </si>
  <si>
    <t>Notepad, A5</t>
  </si>
  <si>
    <t>Paper clips</t>
  </si>
  <si>
    <t>box of 20</t>
  </si>
  <si>
    <t>pad</t>
  </si>
  <si>
    <t>ream</t>
  </si>
  <si>
    <t>box</t>
  </si>
  <si>
    <t>pce</t>
  </si>
  <si>
    <t>Form Guidance</t>
  </si>
  <si>
    <r>
      <t xml:space="preserve">Save the Children is an international Non-Governmental Organisation working to create lasting and positive 
change in the lives of children in need. 
We kindly request your best quotation for the below items. 
</t>
    </r>
    <r>
      <rPr>
        <b/>
        <sz val="10"/>
        <rFont val="Arial"/>
        <family val="2"/>
      </rPr>
      <t>THIS IS NOT A PURCHASE ORDER.</t>
    </r>
    <r>
      <rPr>
        <sz val="10"/>
        <rFont val="Arial"/>
        <family val="2"/>
      </rPr>
      <t xml:space="preserve"> Should a purchase order be placed subsequent to this quotation, the 
terms and conditions of purchase on the back of this document will apply. 
Save the Children may, unless the supplier expressly stipulates to the contrary, accept whatever part of the offer that we so wish.</t>
    </r>
  </si>
  <si>
    <t>Date quotation due back</t>
  </si>
  <si>
    <t>Quantity required</t>
  </si>
  <si>
    <t>Supplier confirmation of offer</t>
  </si>
  <si>
    <t xml:space="preserve">Line item no. </t>
  </si>
  <si>
    <t>Line item</t>
  </si>
  <si>
    <t>Line item of the goods</t>
  </si>
  <si>
    <t>PR/JAC/2018/004</t>
  </si>
  <si>
    <t>PR/JAC/2018/006</t>
  </si>
  <si>
    <t>Reference to original procurement request number. Multiple numbers can be listed here if the procurement has been consolidated</t>
  </si>
  <si>
    <t>Standard unit of distribution, i.e. Kit, piece, book, roll, box, packet of 100g, tablet, bottle, jar vial etc.</t>
  </si>
  <si>
    <t xml:space="preserve">Date RFQs sent/given to prospective bidders </t>
  </si>
  <si>
    <t>Complete the details of where the suppliers should send/hand in their quotations</t>
  </si>
  <si>
    <t>Description of Goods/Services</t>
  </si>
  <si>
    <t>The Procurement Team should write here any additional questions that they would like the suppliers to answer to show that they provide value for money. The criteria of purchase that the programme has written on the PR can be used to draft these questions. For example: 
 - How long is the quote valid for?
 - What goods are in stock?
 - What quality standards are used?</t>
  </si>
  <si>
    <t>Product Code</t>
  </si>
  <si>
    <t>The Product Code is a unique item code. It can be same as stated on FWA's, otherwise internal SCI product (TIM) code (if available) can be used. If not available then leave the cell blank.</t>
  </si>
  <si>
    <t>Product code</t>
  </si>
  <si>
    <r>
      <t>The</t>
    </r>
    <r>
      <rPr>
        <b/>
        <sz val="10"/>
        <color rgb="FFFF0000"/>
        <rFont val="Arial"/>
        <family val="2"/>
      </rPr>
      <t xml:space="preserve"> Request for Quotation</t>
    </r>
    <r>
      <rPr>
        <sz val="10"/>
        <rFont val="Arial"/>
        <family val="2"/>
      </rPr>
      <t xml:space="preserve"> is a form that is given to suppliers to ask them to provide price and other required information to bid to supply the goods and services required by Save the Children. 
Clear information on the specification and other requirements should be provided to the suppliers to enable them to bid. After filling the information in red in this form,suppliers may add further information as deemed necessary under red font tabs.</t>
    </r>
  </si>
  <si>
    <t>Factors to be considered for evaluation :</t>
  </si>
  <si>
    <t>Delivery method/Incoterms (if applicable):</t>
  </si>
  <si>
    <t>Version No. 2.0 / 1st Nov 2017</t>
  </si>
  <si>
    <t>Date Quotation due back:</t>
  </si>
  <si>
    <t>Supplier stamp, if available (otherwise only signatures)</t>
  </si>
  <si>
    <t>Date</t>
  </si>
  <si>
    <r>
      <t xml:space="preserve">Save the Children is an international Non-Governmental Organisation working to create lasting and positive change in the lives of children in need. We kindly request your best quotation for the below items. </t>
    </r>
    <r>
      <rPr>
        <b/>
        <sz val="10"/>
        <rFont val="Arial"/>
        <family val="2"/>
      </rPr>
      <t>THIS IS NOT A PURCHASE ORDER.</t>
    </r>
    <r>
      <rPr>
        <sz val="10"/>
        <rFont val="Arial"/>
        <family val="2"/>
      </rPr>
      <t xml:space="preserve"> should a Purchase Order be placed subsequent to this quotation, the terms and conditions of purchase on the back of this document will apply. Save the Children may, unless the supplier expressly stipulates to the contrary, accept whatever part of the offer that we so wish.</t>
    </r>
  </si>
  <si>
    <t>01 4468130 / 4464803</t>
  </si>
  <si>
    <t>01 4468132</t>
  </si>
  <si>
    <t>Save the Children reserves the right to award none, partial or the entire bids to one or more bidders.</t>
  </si>
  <si>
    <t>NPR</t>
  </si>
  <si>
    <t>SCI Nepal Country Office, Airport Gate, Sinamangal, Kathmandu</t>
  </si>
  <si>
    <t>SCI Warehouse, Nepal Food Corporation, Nakkhu, Lalitpur</t>
  </si>
  <si>
    <t>Hygiene Kit</t>
  </si>
  <si>
    <t>Basic Shelter Kit</t>
  </si>
  <si>
    <t>Kit</t>
  </si>
  <si>
    <t>S. No</t>
  </si>
  <si>
    <t>Goods Description</t>
  </si>
  <si>
    <t>Specification </t>
  </si>
  <si>
    <t>Quantity</t>
  </si>
  <si>
    <t>Total Amount</t>
  </si>
  <si>
    <t>Shelter Basic Kit</t>
  </si>
  <si>
    <t>Specification</t>
  </si>
  <si>
    <t>Tarpaulin 12ft X 18ft</t>
  </si>
  <si>
    <t>each</t>
  </si>
  <si>
    <t>Nylon Rope</t>
  </si>
  <si>
    <t>roll</t>
  </si>
  <si>
    <t>Packaging</t>
  </si>
  <si>
    <t>Goods Descriptions</t>
  </si>
  <si>
    <t>Soap case</t>
  </si>
  <si>
    <t xml:space="preserve">Plastic, to fit for 100 gms bathing soap (Heavy) </t>
  </si>
  <si>
    <t>Sanitary cloths / napkins</t>
  </si>
  <si>
    <t>Reusable, 100% fine cotton cloths (high absorbent), Length: 50cm, normal white color.</t>
  </si>
  <si>
    <t>Ladies inner wear</t>
  </si>
  <si>
    <t>Cotton, free size</t>
  </si>
  <si>
    <t>Tooth brush (Soft in different size)</t>
  </si>
  <si>
    <t>Towel (Traditional cotton towel)</t>
  </si>
  <si>
    <t>Comb (Plastic)</t>
  </si>
  <si>
    <t xml:space="preserve">Hygiene Bag </t>
  </si>
  <si>
    <t>Cloth strainer / filter</t>
  </si>
  <si>
    <t>1 meter size fine cotton fabrics (preferably white/cream colour) to strain treated water. This is required part of alum coagulation.</t>
  </si>
  <si>
    <t>Nail Cutter</t>
  </si>
  <si>
    <t>Stainless steel, 
Medium size</t>
  </si>
  <si>
    <t>Sales tax (if applicable) VAT</t>
  </si>
  <si>
    <t>[2] Have you submitted product sample</t>
  </si>
  <si>
    <t>Yes / No</t>
  </si>
  <si>
    <t>set</t>
  </si>
  <si>
    <t>Supplier's Signature and Stamp</t>
  </si>
  <si>
    <t>Reusable Sanitary Napkins</t>
  </si>
  <si>
    <t>Underwear- Female</t>
  </si>
  <si>
    <t>Petticoat</t>
  </si>
  <si>
    <t>Maxi</t>
  </si>
  <si>
    <t>T-shirt</t>
  </si>
  <si>
    <t>Female Dhoti</t>
  </si>
  <si>
    <t>Sweater</t>
  </si>
  <si>
    <t>Shawl</t>
  </si>
  <si>
    <t>Thin Towel (Gamcha)</t>
  </si>
  <si>
    <t>Flash Light / Torch Light</t>
  </si>
  <si>
    <t>Comb</t>
  </si>
  <si>
    <t>Nail cutter</t>
  </si>
  <si>
    <t>Tooth brush</t>
  </si>
  <si>
    <t>Zip bag (to fit above items) with multi-colour logos and text print.</t>
  </si>
  <si>
    <t>Round neck, Cotton, free size</t>
  </si>
  <si>
    <t>Woollen, free Size</t>
  </si>
  <si>
    <t xml:space="preserve">Nail cutter, stainless steel, medium size </t>
  </si>
  <si>
    <t xml:space="preserve">Soft Medium size </t>
  </si>
  <si>
    <t>Price per Unit</t>
  </si>
  <si>
    <t>Ea</t>
  </si>
  <si>
    <t>Handwashing / toilet soap</t>
  </si>
  <si>
    <t>PCs</t>
  </si>
  <si>
    <t>Laundry soap</t>
  </si>
  <si>
    <t>Bar</t>
  </si>
  <si>
    <t>tablets</t>
  </si>
  <si>
    <t>Set</t>
  </si>
  <si>
    <t>Kitchen Utensil Kit</t>
  </si>
  <si>
    <t>S.No.</t>
  </si>
  <si>
    <t>ea</t>
  </si>
  <si>
    <t>Water glass</t>
  </si>
  <si>
    <t>Steel Bowl</t>
  </si>
  <si>
    <t>Dinner Plate (Thal)</t>
  </si>
  <si>
    <t>Plastic Bucket with cover and mug</t>
  </si>
  <si>
    <t>Packaging Box</t>
  </si>
  <si>
    <t>Price Per Kit</t>
  </si>
  <si>
    <t>Woollen, size: min 70cm X 200cm</t>
  </si>
  <si>
    <t>Cotton
100cm X 50cm +/-5%</t>
  </si>
  <si>
    <t>Plastic, Medium size 1 for Female 
length: 23cm</t>
  </si>
  <si>
    <t xml:space="preserve">Laundry soap bar (Puja equivalent), 
local brand, 135 gm bar. </t>
  </si>
  <si>
    <t>Antibacterial Soap (Lifebuoy equivalent)
95gm bar</t>
  </si>
  <si>
    <t>Packaging information of Dignity Kit</t>
  </si>
  <si>
    <t xml:space="preserve">For expiry nature item: like Hand washing soap, laundry soap, tooth paste and battery for flash light are required Separate packaging out of Kit/Bag </t>
  </si>
  <si>
    <t>Plastic wrapping for reusable sanitary napkins,  women's inner wear, petticoat and maxi  in a single pack</t>
  </si>
  <si>
    <t>Plastic wrapping for Shawl, Thin Towel and T-shirt in a single pack</t>
  </si>
  <si>
    <t>Plastic wrapping for female Dhoti in a single pack</t>
  </si>
  <si>
    <t>Plastic wrapping for Sweater in a single pack</t>
  </si>
  <si>
    <t>Other items: toothbrush, nail cutter, &amp; comb can be kept in Bag without wrapping</t>
  </si>
  <si>
    <t>Packaging of Dignity Kit: 15 kits per sack (Sack size: fit to hold 15 kits or Around 3 ft L x 2 ft B )</t>
  </si>
  <si>
    <t>Size 13"x16''x4". Material- Polyester PVC coating fabric with zipper with multicolour logos and text print
Bag Color: Red</t>
  </si>
  <si>
    <t>Plastic Mug</t>
  </si>
  <si>
    <t>1 ltr</t>
  </si>
  <si>
    <t>Tooth Paste, 100gms</t>
  </si>
  <si>
    <t>Water chlorination agent</t>
  </si>
  <si>
    <t>Packaging information of Hygiene Kit</t>
  </si>
  <si>
    <t xml:space="preserve">For expiry nature item: like Hand washing soap, laundry soap, tooth pase, Pyush or water purification tablets, these are required Separate packaging out of Kit/Bag </t>
  </si>
  <si>
    <t>Plastic wrapping for sanitary cloth and women's inner wear in a pack</t>
  </si>
  <si>
    <t>Plastic wrapping for cloth strainer and towel in a pack</t>
  </si>
  <si>
    <t>Other items: toothbrush, nail cutter, rope, tab of bucket,comb, soap case can be kept in Bag without wrapping</t>
  </si>
  <si>
    <t>Jug: pack saperatly out ot Kit/Bag - 200 mugs in as flat sack (4 row of 50 pcs)</t>
  </si>
  <si>
    <t>For 10 lter bucket: 60 pcs in a flat sack in two row : (30+30), so that it can be stacked properly</t>
  </si>
  <si>
    <t>For 20 lter bucket: 40 pcs in a flat sack in two row : (20+20), so that it can be stacked properly</t>
  </si>
  <si>
    <t>STUDENT KIT, PRIMARY, GIRLS</t>
  </si>
  <si>
    <t>Hardback exercise books, 120 pages with lining, 60gsm maplitho,  A4 size with SC LOGO in cover with matt lamination - Packaging in plastic (5pcs set)</t>
  </si>
  <si>
    <t>pc</t>
  </si>
  <si>
    <t>Handkerchief - Medium Cotton</t>
  </si>
  <si>
    <t>Pc</t>
  </si>
  <si>
    <t>mtr</t>
  </si>
  <si>
    <t xml:space="preserve">Kitchen Utensils </t>
  </si>
  <si>
    <t>Dignity Kit</t>
  </si>
  <si>
    <t>Student Kit Primary Level Girls</t>
  </si>
  <si>
    <t>Student Kit Primary Level - Boys</t>
  </si>
  <si>
    <t>Student Kit Secondary Level - Boys</t>
  </si>
  <si>
    <t xml:space="preserve">Student Kit Secondary Level -Girls </t>
  </si>
  <si>
    <t>P-Foam</t>
  </si>
  <si>
    <t>Meter</t>
  </si>
  <si>
    <t>S.N.</t>
  </si>
  <si>
    <t>STUDENT KIT,Secondary, GIRLS</t>
  </si>
  <si>
    <t>Contact
Name</t>
  </si>
  <si>
    <t>FWA for 2 years</t>
  </si>
  <si>
    <t>Road Transport/ Delivery to SCI WH by Supplier</t>
  </si>
  <si>
    <t>30 Days, IP transfer</t>
  </si>
  <si>
    <t>Any remarks from supplier:</t>
  </si>
  <si>
    <t>[3] The above price is including transportation cost to delivery address</t>
  </si>
  <si>
    <t xml:space="preserve">[4] Minimum delivery lead time </t>
  </si>
  <si>
    <t xml:space="preserve">Estimated  Qtantity </t>
  </si>
  <si>
    <t>Remarks</t>
  </si>
  <si>
    <t>Name of Supplier:</t>
  </si>
  <si>
    <t>Price</t>
  </si>
  <si>
    <t>Discription of Goods</t>
  </si>
  <si>
    <t>S. N.</t>
  </si>
  <si>
    <t>STUDENT KIT - PRIMARY - BOYS</t>
  </si>
  <si>
    <t xml:space="preserve">Description of Goods </t>
  </si>
  <si>
    <t>Specifications</t>
  </si>
  <si>
    <t>A4 size exercise books</t>
  </si>
  <si>
    <t>Pencils</t>
  </si>
  <si>
    <t>Pencil Sharpener</t>
  </si>
  <si>
    <t>Ball Pen</t>
  </si>
  <si>
    <t>Eraser</t>
  </si>
  <si>
    <t>Geometric box</t>
  </si>
  <si>
    <t>Handkerchief</t>
  </si>
  <si>
    <t>Water Bottle (700 ML)</t>
  </si>
  <si>
    <t>Hard coated plastic wrap</t>
  </si>
  <si>
    <t>Cloth for Shirt</t>
  </si>
  <si>
    <t>Backpack Bag</t>
  </si>
  <si>
    <t>Plastic Comb</t>
  </si>
  <si>
    <t>Cloth for Pant/Skirt</t>
  </si>
  <si>
    <t>A4 size Drawing Book</t>
  </si>
  <si>
    <t>S. N</t>
  </si>
  <si>
    <t>Girls Under wear</t>
  </si>
  <si>
    <t>Baby Pack ( 3 -5 Year)</t>
  </si>
  <si>
    <t>P-Foam, 4.5ft Width, 12mm thickness</t>
  </si>
  <si>
    <t>kit</t>
  </si>
  <si>
    <t>PVC Carpet,1mm</t>
  </si>
  <si>
    <t>Piece</t>
  </si>
  <si>
    <t xml:space="preserve">Piece </t>
  </si>
  <si>
    <t>Kits</t>
  </si>
  <si>
    <t xml:space="preserve">Child bhoto suruwal  set (traditional baby clothes) </t>
  </si>
  <si>
    <t>100% Dhaka fabric, medium size</t>
  </si>
  <si>
    <t>Pair</t>
  </si>
  <si>
    <t xml:space="preserve">Baby blanket – Acrylic, soft, multicolor, 4.5 feet length and 3 feet breadth </t>
  </si>
  <si>
    <t>Phalatin cloth – flannel fabric, colorful, 3 meters</t>
  </si>
  <si>
    <t>Antibacterial Soap - 100 gm</t>
  </si>
  <si>
    <t>Underwear – Cotton, baby size</t>
  </si>
  <si>
    <t>Fabric bag with zip lock (to fit all contents) – size - 13*16*4, Polyester PVC coated</t>
  </si>
  <si>
    <t>Child Socks - small size</t>
  </si>
  <si>
    <t xml:space="preserve">Baby blanket </t>
  </si>
  <si>
    <t>Baby Cap</t>
  </si>
  <si>
    <t>Phalatin cloth</t>
  </si>
  <si>
    <t>Antibacterial Soap</t>
  </si>
  <si>
    <t>Underwear</t>
  </si>
  <si>
    <t>Baby Underwear</t>
  </si>
  <si>
    <t>Fabric bag with zip lock</t>
  </si>
  <si>
    <t>piece</t>
  </si>
  <si>
    <t>Child t-shirt and trouser set</t>
  </si>
  <si>
    <t>Child Socks</t>
  </si>
  <si>
    <t>Baby blanket</t>
  </si>
  <si>
    <t>Baby Pack (0-2 Years)</t>
  </si>
  <si>
    <t>Baby Pack (3-5 Years)</t>
  </si>
  <si>
    <t>Current Stock Available</t>
  </si>
  <si>
    <t>Jute Ribs Carpet, 6.5ft</t>
  </si>
  <si>
    <t>Jute Plain Carpet, 6.5ft</t>
  </si>
  <si>
    <t>Tender Publish Date:</t>
  </si>
  <si>
    <t>P-Foam, 4.5ft Width, 12mm thickness, black color</t>
  </si>
  <si>
    <t>PVC Carpet, 6.5ft width,1mm, thickness, any color</t>
  </si>
  <si>
    <t xml:space="preserve">Jute Ribs Carpet, 6.5ft width </t>
  </si>
  <si>
    <t>Jute Plain Carpet, 6.5ft width</t>
  </si>
  <si>
    <t>Jute Carpet, 6.5ft</t>
  </si>
  <si>
    <t>PVC Carpet, 6.5ft width,1mm, thickness</t>
  </si>
  <si>
    <t>100% stainless steel 250ml, diameter 7.5cm, depth 10cm (good quality steel)</t>
  </si>
  <si>
    <t>Mosquito Net</t>
  </si>
  <si>
    <t>Mifty Fabric (Nepali), Large enough to contain all above items. 
Size 13"x16''x4". Material- Polyester PVC coating fabric with zipper with multicolour logos and text print
Bag Color: Blue</t>
  </si>
  <si>
    <t>Colgate / Dabur Red / Pepsodent - euivalent - 100 gms</t>
  </si>
  <si>
    <t>Plastic Wrap</t>
  </si>
  <si>
    <t xml:space="preserve">Hard coated plastic wrap - Self sticky-  Size- 12 x 10 inch </t>
  </si>
  <si>
    <t>Sack for kit packing</t>
  </si>
  <si>
    <t>Rectangular Sack - 60 KG wieght carrying - Size 36 x 12 inch or equivalent to hold/carry 15 kits in rectulgungular way -Heavy duty/Good quality</t>
  </si>
  <si>
    <t>Plastic Cover
LED Wattage - 0.5 Watt
LED Details - 3.2V,35mA,3500mcd
Battery Details - 2 - AA [ Outside of the trouch]</t>
  </si>
  <si>
    <t>Child Socks - small size, 100% cotton, colorful</t>
  </si>
  <si>
    <t>Child t-shirt and trouser set - 100% cotton</t>
  </si>
  <si>
    <t>Underwear – Cotton, baby size (3-5 year)</t>
  </si>
  <si>
    <t>Baby Cap - 100% woolen, Soft</t>
  </si>
  <si>
    <t>Baby Cap - 100% woolen, Soft-</t>
  </si>
  <si>
    <t>In a bag / sack made of water proof materials.
Printing: Mulitcolor SCI Logo and text printing.
(Rope in loose flat to stack in sack)</t>
  </si>
  <si>
    <t>Aluminum Dekchi with Cover - Medium Size</t>
  </si>
  <si>
    <t>Aluminum Dekchi with cover - Small Size</t>
  </si>
  <si>
    <t>Aluminum Karai with Handle - Medium Size</t>
  </si>
  <si>
    <t>Serving Spoon - Dadu</t>
  </si>
  <si>
    <t>100% stainless steel, minimum 100gm weight and length 30 cm</t>
  </si>
  <si>
    <t>Serving Spoon - Paniyo</t>
  </si>
  <si>
    <t>Spoon</t>
  </si>
  <si>
    <t>Medium Sixe</t>
  </si>
  <si>
    <t>100% plastic, 15 ltr in capacity, Mug 1 ltr in capacity (Made in Nepal)</t>
  </si>
  <si>
    <t>7 ply packaging box (1.2 ft H, 1 ft B, &amp; 1 ft L)
Sticker Size: 8.25'' x 7'' (Name of kit and logo)
Bucket - Outside box in sack (40 pcs in sack)
Jug - Outside box in sack (200 pcs in a sack)</t>
  </si>
  <si>
    <t xml:space="preserve">Hardback exercise books, 120 pages with lining, 60gsm maplitho,  9.5 x 7 inch size with SC LOGO in cover with matt lamination </t>
  </si>
  <si>
    <t>Drawing Art Paper</t>
  </si>
  <si>
    <t>Multi Color Paper, 50 pcs, 90 gsm, A4 size  packaging in my clear bag</t>
  </si>
  <si>
    <t>Drawing Book, 120 pages, 70gsm, A4 size  with SC LOGO in cover with matt lamination</t>
  </si>
  <si>
    <t>Crayons</t>
  </si>
  <si>
    <t>12 color set - Medium Size</t>
  </si>
  <si>
    <t>Glue stick</t>
  </si>
  <si>
    <t>35 gm - No toxic</t>
  </si>
  <si>
    <t>Ball point pen, clear blue/black (Zotter refill) - in a packet</t>
  </si>
  <si>
    <t>Pencils without rubber (Equvialant to HB/Natraj) in packet</t>
  </si>
  <si>
    <t>Pencil Sharpener (metallic) (Equvialant to HB/Natraj)</t>
  </si>
  <si>
    <t>Eraser, standard size, (Equvialant to HB/Natraj)</t>
  </si>
  <si>
    <t>Geometric box ( with  basic instruments - Doms/Natraj standard)</t>
  </si>
  <si>
    <t>Nail cutter, stainless steel, medium size</t>
  </si>
  <si>
    <t>Plastic Comb, medium size (90-100 % plastic material)</t>
  </si>
  <si>
    <t>Cloth for Pant/Skirt,terry cotton, colour: Dark Blue-Girls</t>
  </si>
  <si>
    <t>Cloth for Shirt, terry cotton, colour: Sky Blue (Girls)</t>
  </si>
  <si>
    <t>Underwear,  100 % cotton, for girls of primary level</t>
  </si>
  <si>
    <t>Water Bottle (700 ML) - Milton Make or Equivalent
Good quality lid/cover</t>
  </si>
  <si>
    <t>Heavy duty - Durable to use on daily basis
Material: Shell fabrics -waterproof
Size: L x B x H - 12 x 7 x 14 (inches) 
Zip: Metal good quality
Color: Red 
Front pocket large size
Net pocket on both side to fid 1 liter water bottle 
Quality stitching</t>
  </si>
  <si>
    <t>Hard coated plastic wrap - Size- 16 x 13 inch</t>
  </si>
  <si>
    <t>Hard coated plastic wrap - Size- 12 x 11 inch</t>
  </si>
  <si>
    <t>Rectangular Sack - 100 KG wieght carrying - Size 40 x 15 inch or equivalent to hold/carry 10 kits in rectulgungular way -Heavy duty/Good quality</t>
  </si>
  <si>
    <t>Cloth for Pant, terry cotton, colour: Dark Blue-Boys</t>
  </si>
  <si>
    <t>Cloth for Shirt, terry cotton, colour: Sky Blue (Boys)</t>
  </si>
  <si>
    <t>Underwear,  100 % cotton, for boyss of primary level</t>
  </si>
  <si>
    <t>Atlas Book</t>
  </si>
  <si>
    <t>For Secondary level students</t>
  </si>
  <si>
    <t>Color Pencil</t>
  </si>
  <si>
    <t>12 color set  (Equvialant to HB/Natraj)</t>
  </si>
  <si>
    <t xml:space="preserve">Hard coated plastic wrap - Size- 16 x 13 inch </t>
  </si>
  <si>
    <t xml:space="preserve">Hard coated plastic wrap -   Size- 13 x 13 inch </t>
  </si>
  <si>
    <t xml:space="preserve">Hard coated plastic wrap -  Size- 12 x 10 inch </t>
  </si>
  <si>
    <t>Cloth for Pant ,terry cotton, colour: Dark Blue- (Boys)</t>
  </si>
  <si>
    <t>Small size-2 nos. 
Medium size- 2 nos
Large size-2 nos</t>
  </si>
  <si>
    <t>5 mm dia, 3/4 strands  plastic rope, total length 10 mtr</t>
  </si>
  <si>
    <t>100% cotton, size: 180cm x 60cm +/- 5%, color - various</t>
  </si>
  <si>
    <t>Medium size- 2pcs (23cm length)
Small size-1 pc (20cm length)</t>
  </si>
  <si>
    <t>Plastic Water Bucket
(Food Grade Plastic)
Made in Nepal</t>
  </si>
  <si>
    <t xml:space="preserve">10 ltr bucket with lid - 1
20 ltr bucket with lid, tap, tabhole - 1 
20 ltr bucket without lid - 1 </t>
  </si>
  <si>
    <t>Antibacterial Soap (Lifebuoy equivalent)
95 - 100 gm bar</t>
  </si>
  <si>
    <t xml:space="preserve">Laundry soap bar (Puja equivalent), 
local brand, 135 - 150 gm bar. </t>
  </si>
  <si>
    <t>Toothpaste</t>
  </si>
  <si>
    <t>Normal White Pest - 100 gm</t>
  </si>
  <si>
    <t>33 mg (Over 3 year expiry period)</t>
  </si>
  <si>
    <t>Packaging of  Hygiene Kit: 15 kits per sack (Sack in flat size: fit to hold 15 kits or Around 3 ft L x 2 ft B)</t>
  </si>
  <si>
    <t xml:space="preserve"> Hygiene Kit</t>
  </si>
  <si>
    <t>Dignity kit</t>
  </si>
  <si>
    <t>Mosquoto Net</t>
  </si>
  <si>
    <t>Handfan (Portable-Manual-light) - Local made</t>
  </si>
  <si>
    <t>Handcraft Fan</t>
  </si>
  <si>
    <t>Durable and light</t>
  </si>
  <si>
    <t>Hand fan made from bambo (handmade) - National made</t>
  </si>
  <si>
    <t>Without expiry items</t>
  </si>
  <si>
    <t>Baby Pack ( For Newborn - 1 Year)</t>
  </si>
  <si>
    <t>FWA - Tender - Prepo Stock</t>
  </si>
  <si>
    <t>procurementmfwfo.nepal@savethechildren.org</t>
  </si>
  <si>
    <t>Please check contact information at bid document.</t>
  </si>
  <si>
    <t>Procurement sourcing lead</t>
  </si>
  <si>
    <r>
      <t>Price 4</t>
    </r>
    <r>
      <rPr>
        <sz val="10"/>
        <color rgb="FFFF0000"/>
        <rFont val="Arial"/>
        <family val="2"/>
      </rPr>
      <t>0%</t>
    </r>
    <r>
      <rPr>
        <sz val="10"/>
        <rFont val="Arial"/>
        <family val="2"/>
      </rPr>
      <t>, Product Quality and Delivery Capability</t>
    </r>
    <r>
      <rPr>
        <sz val="10"/>
        <color rgb="FFFF0000"/>
        <rFont val="Arial"/>
        <family val="2"/>
      </rPr>
      <t xml:space="preserve"> 60%</t>
    </r>
    <r>
      <rPr>
        <sz val="10"/>
        <rFont val="Arial"/>
        <family val="2"/>
      </rPr>
      <t xml:space="preserve"> (Should be selected at per kit or not selected for individual items of Kit)</t>
    </r>
  </si>
  <si>
    <t>Expiry nature item
Will be purcahsed at the time of distribution only, will not be purcahsed for prepositioning kit</t>
  </si>
  <si>
    <r>
      <t xml:space="preserve">Expiry nature item
Will be purcahsed at the time of distribution only, will </t>
    </r>
    <r>
      <rPr>
        <b/>
        <sz val="10"/>
        <rFont val="Lato"/>
        <family val="2"/>
      </rPr>
      <t>not</t>
    </r>
    <r>
      <rPr>
        <sz val="10"/>
        <rFont val="Lato"/>
        <family val="2"/>
      </rPr>
      <t xml:space="preserve"> be purcahsed for prepositioning kit</t>
    </r>
  </si>
  <si>
    <r>
      <t xml:space="preserve">100% Cotton, standard length
</t>
    </r>
    <r>
      <rPr>
        <b/>
        <sz val="10"/>
        <color rgb="FFFF0000"/>
        <rFont val="Lato"/>
        <family val="2"/>
      </rPr>
      <t>(Avoid black and plain red color)</t>
    </r>
  </si>
  <si>
    <t>Description</t>
  </si>
  <si>
    <r>
      <rPr>
        <b/>
        <sz val="10"/>
        <color rgb="FF000000"/>
        <rFont val="Lato"/>
        <family val="2"/>
      </rPr>
      <t>225 GSM +/- 5%</t>
    </r>
    <r>
      <rPr>
        <sz val="10"/>
        <color rgb="FF000000"/>
        <rFont val="Lato"/>
        <family val="2"/>
      </rPr>
      <t xml:space="preserve">
Core Materials: Woven high density polyethylene (HDPE) Black fibers fabric laminated on both sides with white low density polyethylene (LDPE) coating
Dimensions: </t>
    </r>
    <r>
      <rPr>
        <b/>
        <sz val="10"/>
        <color rgb="FF000000"/>
        <rFont val="Lato"/>
        <family val="2"/>
      </rPr>
      <t>12ft X 18ft</t>
    </r>
    <r>
      <rPr>
        <sz val="10"/>
        <color rgb="FF000000"/>
        <rFont val="Lato"/>
        <family val="2"/>
      </rPr>
      <t xml:space="preserve"> without any joint in middle.
Reinforcement: eyelets (on edge), one strong aluminum eyelet every 1.00m ± 5% on edges. Sealed on all sides (or 2 sides heat sealed and two sides double stitched), with nylon or HDPE ropes in hem. 1 inch boarder lining.
Total Product Weight: 5kg +/- 5% with multi-color logo (Screen Print).</t>
    </r>
  </si>
  <si>
    <r>
      <rPr>
        <b/>
        <sz val="10"/>
        <color rgb="FF000000"/>
        <rFont val="Lato"/>
        <family val="2"/>
      </rPr>
      <t>5mm diameter.</t>
    </r>
    <r>
      <rPr>
        <sz val="10"/>
        <color rgb="FF000000"/>
        <rFont val="Lato"/>
        <family val="2"/>
      </rPr>
      <t xml:space="preserve">
Polypropylene, Nylon, other polymers, or natural materials, 3 strands for twisted rope. Twisted for polypropylene and natural fibers, braided for nylon. Preferred color Blue 
weight: 1kg per flat packaging</t>
    </r>
  </si>
  <si>
    <r>
      <rPr>
        <b/>
        <sz val="10"/>
        <rFont val="Lato"/>
        <family val="2"/>
      </rPr>
      <t>Specificiations:</t>
    </r>
    <r>
      <rPr>
        <sz val="10"/>
        <rFont val="Lato"/>
        <family val="2"/>
      </rPr>
      <t xml:space="preserve">
Traditional Mosquito Net, Non-Medicated
Roof Tidying  - Rectangular
Double Bed
Size:  7 ft length, 5 ft width, 5 ft height (+/- 5%)
Material: Polycotton(Soft)
Heavy Duty/ Durable/ Good Quality 
Good quality stitching 
Strong boarders
Color: While/Pink or multi color
Mesh size: Standard size having smaller holes to protect smaller mosquitoes and Midges(भुसुना).
Packaging:
Each mosquito net packed in good quality plastic wrap, Self-sticky,  plastic materials     &gt; 40 micron.
50 pcs per sack (rectangular type)</t>
    </r>
  </si>
  <si>
    <t>STUDENT KIT, Secondary, Boys</t>
  </si>
  <si>
    <t>100% aluminum, diameter 23cm, Inner depth 13 cm, minimum weight 850gm net (app. 6.5ltr)</t>
  </si>
  <si>
    <t>100% aluminum, diameter 20 cm, inner depth 10 cm, minimum weight 650gm net (app. 4.5ltr)</t>
  </si>
  <si>
    <t>100% aluminum with two handle, diameter 30 cm, inner depth 9 cm,  weight 800gm net</t>
  </si>
  <si>
    <t>100% stainless steel, inner diameter 30cm, depth 4cm, 250 gm</t>
  </si>
  <si>
    <t>Stainless steel 200 ml, diameter 11 cm, depth 5 cm in capacity (good quality steel)</t>
  </si>
  <si>
    <t>Sample picture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</si>
</sst>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14809]dd/mm/yyyy;@"/>
    <numFmt numFmtId="165" formatCode="#,##0.0"/>
    <numFmt numFmtId="166" formatCode="0.0"/>
    <numFmt numFmtId="167" formatCode="[$-409]d\-mmm\-yyyy;@"/>
  </numFmts>
  <fonts count="36" x14ac:knownFonts="1">
    <font>
      <sz val="10"/>
      <name val="Arial"/>
    </font>
    <font>
      <sz val="11"/>
      <color theme="1"/>
      <name val="Calibri"/>
      <family val="2"/>
      <scheme val="minor"/>
    </font>
    <font>
      <b/>
      <sz val="18"/>
      <color indexed="9"/>
      <name val="Arial"/>
      <family val="2"/>
    </font>
    <font>
      <b/>
      <sz val="8"/>
      <name val="Arial"/>
      <family val="2"/>
    </font>
    <font>
      <b/>
      <sz val="10"/>
      <name val="Arial"/>
      <family val="2"/>
    </font>
    <font>
      <b/>
      <sz val="12"/>
      <name val="Arial"/>
      <family val="2"/>
    </font>
    <font>
      <sz val="8"/>
      <name val="Arial"/>
      <family val="2"/>
    </font>
    <font>
      <sz val="10"/>
      <name val="Arial"/>
      <family val="2"/>
    </font>
    <font>
      <b/>
      <i/>
      <sz val="10"/>
      <name val="Arial"/>
      <family val="2"/>
    </font>
    <font>
      <sz val="10"/>
      <color indexed="14"/>
      <name val="Arial"/>
      <family val="2"/>
    </font>
    <font>
      <b/>
      <sz val="10"/>
      <color indexed="10"/>
      <name val="Arial"/>
      <family val="2"/>
    </font>
    <font>
      <b/>
      <i/>
      <sz val="10"/>
      <color indexed="10"/>
      <name val="Arial"/>
      <family val="2"/>
    </font>
    <font>
      <i/>
      <sz val="8"/>
      <name val="Arial"/>
      <family val="2"/>
    </font>
    <font>
      <sz val="18"/>
      <name val="Arial"/>
      <family val="2"/>
    </font>
    <font>
      <sz val="11"/>
      <name val="Arial"/>
      <family val="2"/>
    </font>
    <font>
      <b/>
      <sz val="14"/>
      <name val="Arial"/>
      <family val="2"/>
    </font>
    <font>
      <u/>
      <sz val="10"/>
      <color theme="10"/>
      <name val="Arial"/>
      <family val="2"/>
    </font>
    <font>
      <b/>
      <sz val="10"/>
      <color rgb="FFFF0000"/>
      <name val="Arial"/>
      <family val="2"/>
    </font>
    <font>
      <b/>
      <sz val="18"/>
      <color theme="0"/>
      <name val="Arial"/>
      <family val="2"/>
    </font>
    <font>
      <sz val="10"/>
      <color theme="0"/>
      <name val="Arial"/>
      <family val="2"/>
    </font>
    <font>
      <b/>
      <i/>
      <sz val="10"/>
      <color rgb="FFFF0000"/>
      <name val="Arial"/>
      <family val="2"/>
    </font>
    <font>
      <sz val="10"/>
      <name val="Arial"/>
      <family val="2"/>
    </font>
    <font>
      <sz val="10"/>
      <color rgb="FFFF0000"/>
      <name val="Arial"/>
      <family val="2"/>
    </font>
    <font>
      <b/>
      <sz val="11"/>
      <name val="Arial"/>
      <family val="2"/>
    </font>
    <font>
      <b/>
      <sz val="10"/>
      <color theme="1"/>
      <name val="Lato"/>
      <family val="2"/>
    </font>
    <font>
      <sz val="10"/>
      <color theme="1"/>
      <name val="Lato"/>
      <family val="2"/>
    </font>
    <font>
      <sz val="10"/>
      <color rgb="FF000000"/>
      <name val="Lato"/>
      <family val="2"/>
    </font>
    <font>
      <b/>
      <sz val="10"/>
      <name val="Lato"/>
      <family val="2"/>
    </font>
    <font>
      <sz val="10"/>
      <name val="Lato"/>
      <family val="2"/>
    </font>
    <font>
      <b/>
      <sz val="12"/>
      <name val="Lato"/>
      <family val="2"/>
    </font>
    <font>
      <b/>
      <sz val="10"/>
      <color indexed="10"/>
      <name val="Lato"/>
      <family val="2"/>
    </font>
    <font>
      <b/>
      <sz val="10"/>
      <color rgb="FFFF0000"/>
      <name val="Lato"/>
      <family val="2"/>
    </font>
    <font>
      <b/>
      <u/>
      <sz val="10"/>
      <name val="Lato"/>
      <family val="2"/>
    </font>
    <font>
      <u/>
      <sz val="10"/>
      <name val="Lato"/>
      <family val="2"/>
    </font>
    <font>
      <b/>
      <sz val="10"/>
      <color rgb="FF000000"/>
      <name val="Lato"/>
      <family val="2"/>
    </font>
    <font>
      <sz val="10"/>
      <color rgb="FFFF0000"/>
      <name val="Lato"/>
      <family val="2"/>
    </font>
  </fonts>
  <fills count="10">
    <fill>
      <patternFill patternType="none"/>
    </fill>
    <fill>
      <patternFill patternType="gray125"/>
    </fill>
    <fill>
      <patternFill patternType="solid">
        <fgColor indexed="10"/>
        <bgColor indexed="64"/>
      </patternFill>
    </fill>
    <fill>
      <patternFill patternType="solid">
        <fgColor theme="0" tint="-0.14999847407452621"/>
        <bgColor indexed="64"/>
      </patternFill>
    </fill>
    <fill>
      <patternFill patternType="solid">
        <fgColor theme="0"/>
        <bgColor indexed="64"/>
      </patternFill>
    </fill>
    <fill>
      <patternFill patternType="solid">
        <fgColor rgb="FFFF0000"/>
        <bgColor indexed="64"/>
      </patternFill>
    </fill>
    <fill>
      <patternFill patternType="solid">
        <fgColor rgb="FFBFBFBF"/>
        <bgColor indexed="64"/>
      </patternFill>
    </fill>
    <fill>
      <patternFill patternType="solid">
        <fgColor rgb="FFD9D9D9"/>
        <bgColor indexed="64"/>
      </patternFill>
    </fill>
    <fill>
      <patternFill patternType="solid">
        <fgColor rgb="FFFFFF00"/>
        <bgColor indexed="64"/>
      </patternFill>
    </fill>
    <fill>
      <patternFill patternType="solid">
        <fgColor theme="0" tint="-0.249977111117893"/>
        <bgColor indexed="64"/>
      </patternFill>
    </fill>
  </fills>
  <borders count="7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s>
  <cellStyleXfs count="5">
    <xf numFmtId="0" fontId="0" fillId="0" borderId="0"/>
    <xf numFmtId="0" fontId="16" fillId="0" borderId="0" applyNumberFormat="0" applyFill="0" applyBorder="0" applyAlignment="0" applyProtection="0"/>
    <xf numFmtId="43" fontId="21" fillId="0" borderId="0" applyFont="0" applyFill="0" applyBorder="0" applyAlignment="0" applyProtection="0"/>
    <xf numFmtId="0" fontId="7" fillId="0" borderId="0"/>
    <xf numFmtId="0" fontId="1" fillId="0" borderId="0"/>
  </cellStyleXfs>
  <cellXfs count="661">
    <xf numFmtId="0" fontId="0" fillId="0" borderId="0" xfId="0"/>
    <xf numFmtId="0" fontId="0" fillId="0" borderId="0" xfId="0" applyAlignment="1">
      <alignment horizontal="center" vertical="center"/>
    </xf>
    <xf numFmtId="0" fontId="3" fillId="0" borderId="0" xfId="0" applyFont="1" applyAlignment="1">
      <alignment horizontal="center" vertical="center"/>
    </xf>
    <xf numFmtId="0" fontId="3" fillId="0" borderId="0" xfId="0" applyFont="1" applyAlignment="1">
      <alignment vertical="center"/>
    </xf>
    <xf numFmtId="0" fontId="0" fillId="0" borderId="0" xfId="0" applyAlignment="1">
      <alignment vertical="center"/>
    </xf>
    <xf numFmtId="0" fontId="4" fillId="0" borderId="0" xfId="0" applyFont="1" applyAlignment="1">
      <alignment horizontal="center" vertical="center"/>
    </xf>
    <xf numFmtId="0" fontId="0" fillId="0" borderId="1" xfId="0" applyBorder="1" applyAlignment="1">
      <alignment vertical="center" wrapText="1"/>
    </xf>
    <xf numFmtId="0" fontId="0" fillId="0" borderId="2" xfId="0" applyBorder="1" applyAlignment="1">
      <alignment vertical="center" wrapText="1"/>
    </xf>
    <xf numFmtId="0" fontId="0" fillId="0" borderId="3" xfId="0" applyBorder="1" applyAlignment="1">
      <alignment horizontal="center" vertical="center"/>
    </xf>
    <xf numFmtId="0" fontId="0" fillId="0" borderId="4" xfId="0" applyBorder="1" applyAlignment="1">
      <alignment horizontal="center" vertical="center"/>
    </xf>
    <xf numFmtId="0" fontId="2" fillId="2" borderId="0" xfId="0" applyFont="1" applyFill="1" applyAlignment="1">
      <alignment horizontal="left" vertical="center"/>
    </xf>
    <xf numFmtId="0" fontId="8" fillId="0" borderId="1" xfId="0" applyFont="1" applyBorder="1" applyAlignment="1">
      <alignment vertical="center" wrapText="1"/>
    </xf>
    <xf numFmtId="0" fontId="8" fillId="0" borderId="2" xfId="0" applyFont="1" applyBorder="1" applyAlignment="1">
      <alignment vertical="center" wrapText="1"/>
    </xf>
    <xf numFmtId="0" fontId="8" fillId="0" borderId="2" xfId="0" applyFont="1" applyBorder="1" applyAlignment="1">
      <alignment vertical="distributed" wrapText="1"/>
    </xf>
    <xf numFmtId="0" fontId="0" fillId="0" borderId="0" xfId="0" applyAlignment="1">
      <alignment wrapText="1"/>
    </xf>
    <xf numFmtId="0" fontId="0" fillId="0" borderId="0" xfId="0" applyAlignment="1">
      <alignment horizontal="center"/>
    </xf>
    <xf numFmtId="0" fontId="4" fillId="0" borderId="0" xfId="0" applyFont="1" applyAlignment="1">
      <alignment horizontal="center"/>
    </xf>
    <xf numFmtId="0" fontId="4" fillId="0" borderId="0" xfId="0" applyFont="1" applyAlignment="1">
      <alignment wrapText="1"/>
    </xf>
    <xf numFmtId="0" fontId="7" fillId="0" borderId="0" xfId="0" applyFont="1" applyAlignment="1">
      <alignment wrapText="1"/>
    </xf>
    <xf numFmtId="0" fontId="7" fillId="0" borderId="0" xfId="0" applyFont="1" applyAlignment="1">
      <alignment horizontal="center"/>
    </xf>
    <xf numFmtId="0" fontId="9" fillId="0" borderId="0" xfId="0" applyFont="1" applyAlignment="1">
      <alignment horizontal="center"/>
    </xf>
    <xf numFmtId="0" fontId="0" fillId="0" borderId="3" xfId="0" applyBorder="1" applyAlignment="1">
      <alignment vertical="center"/>
    </xf>
    <xf numFmtId="0" fontId="3" fillId="0" borderId="0" xfId="0" applyFont="1" applyAlignment="1">
      <alignment vertical="center" wrapText="1"/>
    </xf>
    <xf numFmtId="0" fontId="3" fillId="0" borderId="4" xfId="0" applyFont="1" applyBorder="1" applyAlignment="1">
      <alignment vertical="center"/>
    </xf>
    <xf numFmtId="0" fontId="4" fillId="0" borderId="5" xfId="0" applyFont="1" applyBorder="1" applyAlignment="1">
      <alignment vertical="center"/>
    </xf>
    <xf numFmtId="0" fontId="4" fillId="0" borderId="6" xfId="0" applyFont="1" applyBorder="1" applyAlignment="1">
      <alignment vertical="center"/>
    </xf>
    <xf numFmtId="0" fontId="4" fillId="0" borderId="0" xfId="0" applyFont="1" applyAlignment="1">
      <alignment vertical="center"/>
    </xf>
    <xf numFmtId="0" fontId="7" fillId="0" borderId="0" xfId="0" applyFont="1" applyAlignment="1">
      <alignment horizontal="center" vertical="center"/>
    </xf>
    <xf numFmtId="0" fontId="0" fillId="0" borderId="8" xfId="0" applyBorder="1" applyAlignment="1">
      <alignment vertical="center"/>
    </xf>
    <xf numFmtId="0" fontId="0" fillId="0" borderId="9" xfId="0" applyBorder="1" applyAlignment="1">
      <alignment vertical="center"/>
    </xf>
    <xf numFmtId="0" fontId="2" fillId="0" borderId="0" xfId="0" applyFont="1" applyAlignment="1">
      <alignment horizontal="left" vertical="center"/>
    </xf>
    <xf numFmtId="0" fontId="2" fillId="0" borderId="0" xfId="0" applyFont="1" applyAlignment="1">
      <alignment horizontal="right" vertical="center"/>
    </xf>
    <xf numFmtId="0" fontId="11" fillId="0" borderId="1" xfId="0" applyFont="1" applyBorder="1" applyAlignment="1">
      <alignment vertical="center" wrapText="1"/>
    </xf>
    <xf numFmtId="0" fontId="11" fillId="0" borderId="2" xfId="0" applyFont="1" applyBorder="1" applyAlignment="1">
      <alignment vertical="center" wrapText="1"/>
    </xf>
    <xf numFmtId="0" fontId="10" fillId="0" borderId="0" xfId="0" applyFont="1" applyAlignment="1">
      <alignment horizontal="right" vertical="center"/>
    </xf>
    <xf numFmtId="0" fontId="4" fillId="3" borderId="14" xfId="0" applyFont="1" applyFill="1" applyBorder="1" applyAlignment="1">
      <alignment horizontal="center" vertical="center" wrapText="1"/>
    </xf>
    <xf numFmtId="0" fontId="4" fillId="3" borderId="15" xfId="0" applyFont="1" applyFill="1" applyBorder="1" applyAlignment="1">
      <alignment horizontal="center" vertical="center" wrapText="1"/>
    </xf>
    <xf numFmtId="0" fontId="10" fillId="3" borderId="16" xfId="0" applyFont="1" applyFill="1" applyBorder="1" applyAlignment="1">
      <alignment horizontal="center" vertical="center" wrapText="1"/>
    </xf>
    <xf numFmtId="0" fontId="10" fillId="3" borderId="17" xfId="0" applyFont="1" applyFill="1" applyBorder="1" applyAlignment="1">
      <alignment horizontal="center" vertical="center" wrapText="1"/>
    </xf>
    <xf numFmtId="0" fontId="4" fillId="3" borderId="5" xfId="0" applyFont="1" applyFill="1" applyBorder="1" applyAlignment="1">
      <alignment vertical="center"/>
    </xf>
    <xf numFmtId="0" fontId="4" fillId="3" borderId="18" xfId="0" applyFont="1" applyFill="1" applyBorder="1" applyAlignment="1">
      <alignment vertical="center"/>
    </xf>
    <xf numFmtId="0" fontId="7" fillId="0" borderId="2" xfId="0" applyFont="1" applyBorder="1" applyAlignment="1">
      <alignment vertical="center" wrapText="1"/>
    </xf>
    <xf numFmtId="0" fontId="7" fillId="0" borderId="1" xfId="0" applyFont="1" applyBorder="1" applyAlignment="1">
      <alignment vertical="center" wrapText="1"/>
    </xf>
    <xf numFmtId="0" fontId="4" fillId="0" borderId="18" xfId="0" applyFont="1" applyBorder="1" applyAlignment="1">
      <alignment vertical="center"/>
    </xf>
    <xf numFmtId="0" fontId="4" fillId="3" borderId="6" xfId="0" applyFont="1" applyFill="1" applyBorder="1" applyAlignment="1">
      <alignment vertical="center"/>
    </xf>
    <xf numFmtId="0" fontId="12" fillId="0" borderId="0" xfId="0" applyFont="1" applyAlignment="1">
      <alignment horizontal="left" vertical="center"/>
    </xf>
    <xf numFmtId="0" fontId="2" fillId="2" borderId="0" xfId="0" applyFont="1" applyFill="1" applyAlignment="1">
      <alignment horizontal="right" vertical="center"/>
    </xf>
    <xf numFmtId="0" fontId="2" fillId="2" borderId="0" xfId="0" applyFont="1" applyFill="1" applyAlignment="1">
      <alignment vertical="center"/>
    </xf>
    <xf numFmtId="0" fontId="4" fillId="3" borderId="24" xfId="0" applyFont="1" applyFill="1" applyBorder="1" applyAlignment="1">
      <alignment vertical="center"/>
    </xf>
    <xf numFmtId="0" fontId="4" fillId="3" borderId="25" xfId="0" applyFont="1" applyFill="1" applyBorder="1" applyAlignment="1">
      <alignment vertical="center"/>
    </xf>
    <xf numFmtId="0" fontId="4" fillId="3" borderId="26" xfId="0" applyFont="1" applyFill="1" applyBorder="1" applyAlignment="1">
      <alignment vertical="center"/>
    </xf>
    <xf numFmtId="0" fontId="4" fillId="3" borderId="27" xfId="0" applyFont="1" applyFill="1" applyBorder="1" applyAlignment="1">
      <alignment vertical="center"/>
    </xf>
    <xf numFmtId="0" fontId="4" fillId="0" borderId="3" xfId="0" applyFont="1" applyBorder="1" applyAlignment="1">
      <alignment vertical="center"/>
    </xf>
    <xf numFmtId="0" fontId="4" fillId="3" borderId="15" xfId="0" applyFont="1" applyFill="1" applyBorder="1" applyAlignment="1">
      <alignment vertical="center" wrapText="1"/>
    </xf>
    <xf numFmtId="0" fontId="0" fillId="0" borderId="0" xfId="0" applyAlignment="1">
      <alignment vertical="center" wrapText="1"/>
    </xf>
    <xf numFmtId="0" fontId="4" fillId="3" borderId="41" xfId="0" applyFont="1" applyFill="1" applyBorder="1" applyAlignment="1">
      <alignment horizontal="center" vertical="center" wrapText="1"/>
    </xf>
    <xf numFmtId="0" fontId="10" fillId="3" borderId="1" xfId="0" applyFont="1" applyFill="1" applyBorder="1" applyAlignment="1">
      <alignment horizontal="center" vertical="center"/>
    </xf>
    <xf numFmtId="0" fontId="4" fillId="3" borderId="18" xfId="0" applyFont="1" applyFill="1" applyBorder="1" applyAlignment="1">
      <alignment horizontal="left" vertical="center"/>
    </xf>
    <xf numFmtId="0" fontId="7" fillId="3" borderId="6" xfId="0" applyFont="1" applyFill="1" applyBorder="1" applyAlignment="1">
      <alignment horizontal="center" vertical="center"/>
    </xf>
    <xf numFmtId="0" fontId="13" fillId="2" borderId="0" xfId="0" applyFont="1" applyFill="1" applyAlignment="1">
      <alignment horizontal="center" vertical="center"/>
    </xf>
    <xf numFmtId="0" fontId="13" fillId="0" borderId="0" xfId="0" applyFont="1" applyAlignment="1">
      <alignment horizontal="center" vertical="center"/>
    </xf>
    <xf numFmtId="1" fontId="0" fillId="0" borderId="8" xfId="0" applyNumberFormat="1" applyBorder="1" applyAlignment="1">
      <alignment horizontal="center" vertical="center"/>
    </xf>
    <xf numFmtId="1" fontId="0" fillId="0" borderId="9" xfId="0" applyNumberFormat="1" applyBorder="1" applyAlignment="1">
      <alignment horizontal="center" vertical="center"/>
    </xf>
    <xf numFmtId="0" fontId="0" fillId="0" borderId="7" xfId="0" applyBorder="1" applyAlignment="1">
      <alignment horizontal="left" vertical="center"/>
    </xf>
    <xf numFmtId="0" fontId="0" fillId="0" borderId="10" xfId="0" applyBorder="1" applyAlignment="1">
      <alignment horizontal="left" vertical="center"/>
    </xf>
    <xf numFmtId="0" fontId="0" fillId="0" borderId="2" xfId="0" applyBorder="1" applyAlignment="1">
      <alignment horizontal="center" vertical="center"/>
    </xf>
    <xf numFmtId="0" fontId="0" fillId="0" borderId="12" xfId="0" applyBorder="1" applyAlignment="1">
      <alignment horizontal="center" vertical="center"/>
    </xf>
    <xf numFmtId="3" fontId="0" fillId="0" borderId="7" xfId="0" applyNumberFormat="1" applyBorder="1" applyAlignment="1">
      <alignment horizontal="center" vertical="center"/>
    </xf>
    <xf numFmtId="3" fontId="0" fillId="0" borderId="10" xfId="0" applyNumberFormat="1" applyBorder="1" applyAlignment="1">
      <alignment horizontal="center" vertical="center"/>
    </xf>
    <xf numFmtId="4" fontId="0" fillId="0" borderId="2" xfId="0" applyNumberFormat="1" applyBorder="1" applyAlignment="1">
      <alignment horizontal="right" vertical="center"/>
    </xf>
    <xf numFmtId="4" fontId="0" fillId="0" borderId="12" xfId="0" applyNumberFormat="1" applyBorder="1" applyAlignment="1">
      <alignment horizontal="right" vertical="center"/>
    </xf>
    <xf numFmtId="4" fontId="0" fillId="0" borderId="21" xfId="0" applyNumberFormat="1" applyBorder="1" applyAlignment="1">
      <alignment horizontal="right" vertical="center"/>
    </xf>
    <xf numFmtId="4" fontId="0" fillId="0" borderId="22" xfId="0" applyNumberFormat="1" applyBorder="1" applyAlignment="1">
      <alignment horizontal="right" vertical="center"/>
    </xf>
    <xf numFmtId="4" fontId="0" fillId="0" borderId="23" xfId="0" applyNumberFormat="1" applyBorder="1" applyAlignment="1">
      <alignment horizontal="right" vertical="center"/>
    </xf>
    <xf numFmtId="164" fontId="0" fillId="0" borderId="11" xfId="0" applyNumberFormat="1" applyBorder="1" applyAlignment="1">
      <alignment horizontal="center" vertical="center"/>
    </xf>
    <xf numFmtId="164" fontId="0" fillId="0" borderId="13" xfId="0" applyNumberFormat="1" applyBorder="1" applyAlignment="1">
      <alignment horizontal="center" vertical="center"/>
    </xf>
    <xf numFmtId="4" fontId="0" fillId="0" borderId="42" xfId="0" applyNumberFormat="1" applyBorder="1" applyAlignment="1">
      <alignment horizontal="right" vertical="center"/>
    </xf>
    <xf numFmtId="4" fontId="7" fillId="0" borderId="2" xfId="0" applyNumberFormat="1" applyFont="1" applyBorder="1" applyAlignment="1">
      <alignment horizontal="right" vertical="center"/>
    </xf>
    <xf numFmtId="4" fontId="4" fillId="0" borderId="43" xfId="0" applyNumberFormat="1" applyFont="1" applyBorder="1" applyAlignment="1">
      <alignment horizontal="right" vertical="center"/>
    </xf>
    <xf numFmtId="0" fontId="14" fillId="0" borderId="0" xfId="0" applyFont="1" applyAlignment="1">
      <alignment horizontal="left" vertical="center"/>
    </xf>
    <xf numFmtId="0" fontId="14" fillId="0" borderId="4" xfId="0" applyFont="1" applyBorder="1" applyAlignment="1">
      <alignment horizontal="left" vertical="center"/>
    </xf>
    <xf numFmtId="0" fontId="4" fillId="3" borderId="44" xfId="0" applyFont="1" applyFill="1" applyBorder="1" applyAlignment="1">
      <alignment vertical="center"/>
    </xf>
    <xf numFmtId="0" fontId="4" fillId="3" borderId="45" xfId="0" applyFont="1" applyFill="1" applyBorder="1" applyAlignment="1">
      <alignment horizontal="left" vertical="center"/>
    </xf>
    <xf numFmtId="0" fontId="7" fillId="0" borderId="30" xfId="0" applyFont="1" applyBorder="1" applyAlignment="1">
      <alignment horizontal="left" vertical="center"/>
    </xf>
    <xf numFmtId="0" fontId="4" fillId="3" borderId="46" xfId="0" applyFont="1" applyFill="1" applyBorder="1" applyAlignment="1">
      <alignment vertical="center"/>
    </xf>
    <xf numFmtId="0" fontId="7" fillId="0" borderId="4" xfId="0" applyFont="1" applyBorder="1" applyAlignment="1">
      <alignment horizontal="left" vertical="center"/>
    </xf>
    <xf numFmtId="0" fontId="4" fillId="3" borderId="8" xfId="0" applyFont="1" applyFill="1" applyBorder="1" applyAlignment="1">
      <alignment vertical="center" wrapText="1"/>
    </xf>
    <xf numFmtId="0" fontId="4" fillId="3" borderId="8" xfId="0" applyFont="1" applyFill="1" applyBorder="1" applyAlignment="1">
      <alignment vertical="center"/>
    </xf>
    <xf numFmtId="0" fontId="10" fillId="3" borderId="46" xfId="0" applyFont="1" applyFill="1" applyBorder="1" applyAlignment="1">
      <alignment vertical="center"/>
    </xf>
    <xf numFmtId="0" fontId="10" fillId="3" borderId="8" xfId="0" applyFont="1" applyFill="1" applyBorder="1" applyAlignment="1">
      <alignment vertical="center" wrapText="1"/>
    </xf>
    <xf numFmtId="0" fontId="10" fillId="3" borderId="8" xfId="0" applyFont="1" applyFill="1" applyBorder="1" applyAlignment="1">
      <alignment vertical="center"/>
    </xf>
    <xf numFmtId="0" fontId="7" fillId="0" borderId="7" xfId="0" applyFont="1" applyBorder="1" applyAlignment="1">
      <alignment horizontal="left" vertical="center"/>
    </xf>
    <xf numFmtId="0" fontId="4" fillId="0" borderId="39" xfId="0" applyFont="1" applyBorder="1" applyAlignment="1">
      <alignment horizontal="left" vertical="center"/>
    </xf>
    <xf numFmtId="0" fontId="7" fillId="0" borderId="33" xfId="0" applyFont="1" applyBorder="1" applyAlignment="1">
      <alignment horizontal="left" vertical="center"/>
    </xf>
    <xf numFmtId="0" fontId="4" fillId="0" borderId="40" xfId="0" applyFont="1" applyBorder="1" applyAlignment="1">
      <alignment horizontal="left" vertical="center"/>
    </xf>
    <xf numFmtId="0" fontId="4" fillId="0" borderId="24" xfId="0" applyFont="1" applyBorder="1" applyAlignment="1">
      <alignment horizontal="left" vertical="center"/>
    </xf>
    <xf numFmtId="0" fontId="7" fillId="0" borderId="25" xfId="0" applyFont="1" applyBorder="1" applyAlignment="1">
      <alignment horizontal="left" vertical="center"/>
    </xf>
    <xf numFmtId="0" fontId="16" fillId="0" borderId="7" xfId="1" applyBorder="1" applyAlignment="1">
      <alignment horizontal="left" vertical="center"/>
    </xf>
    <xf numFmtId="49" fontId="7" fillId="0" borderId="7" xfId="0" applyNumberFormat="1" applyFont="1" applyBorder="1" applyAlignment="1">
      <alignment horizontal="left" vertical="center"/>
    </xf>
    <xf numFmtId="0" fontId="4" fillId="0" borderId="0" xfId="0" applyFont="1" applyAlignment="1">
      <alignment horizontal="left" vertical="center"/>
    </xf>
    <xf numFmtId="3" fontId="7" fillId="0" borderId="7" xfId="0" applyNumberFormat="1" applyFont="1" applyBorder="1" applyAlignment="1">
      <alignment vertical="center" wrapText="1"/>
    </xf>
    <xf numFmtId="0" fontId="0" fillId="0" borderId="7" xfId="0" applyBorder="1" applyAlignment="1">
      <alignment vertical="center"/>
    </xf>
    <xf numFmtId="0" fontId="7" fillId="0" borderId="7" xfId="0" applyFont="1" applyBorder="1" applyAlignment="1">
      <alignment vertical="center"/>
    </xf>
    <xf numFmtId="3" fontId="7" fillId="0" borderId="2" xfId="0" applyNumberFormat="1" applyFont="1" applyBorder="1" applyAlignment="1" applyProtection="1">
      <alignment horizontal="center" vertical="distributed"/>
      <protection locked="0"/>
    </xf>
    <xf numFmtId="0" fontId="7" fillId="0" borderId="2" xfId="0" applyFont="1" applyBorder="1" applyAlignment="1">
      <alignment horizontal="center" vertical="distributed"/>
    </xf>
    <xf numFmtId="0" fontId="17" fillId="3" borderId="28" xfId="0" applyFont="1" applyFill="1" applyBorder="1" applyAlignment="1">
      <alignment vertical="center"/>
    </xf>
    <xf numFmtId="0" fontId="17" fillId="3" borderId="29" xfId="0" applyFont="1" applyFill="1" applyBorder="1" applyAlignment="1">
      <alignment vertical="center"/>
    </xf>
    <xf numFmtId="0" fontId="17" fillId="3" borderId="24" xfId="0" applyFont="1" applyFill="1" applyBorder="1" applyAlignment="1">
      <alignment vertical="center"/>
    </xf>
    <xf numFmtId="0" fontId="17" fillId="3" borderId="25" xfId="0" applyFont="1" applyFill="1" applyBorder="1" applyAlignment="1">
      <alignment vertical="center"/>
    </xf>
    <xf numFmtId="0" fontId="17" fillId="3" borderId="26" xfId="0" applyFont="1" applyFill="1" applyBorder="1" applyAlignment="1">
      <alignment vertical="center"/>
    </xf>
    <xf numFmtId="0" fontId="17" fillId="3" borderId="27" xfId="0" applyFont="1" applyFill="1" applyBorder="1" applyAlignment="1">
      <alignment vertical="center"/>
    </xf>
    <xf numFmtId="0" fontId="7" fillId="0" borderId="2" xfId="0" applyFont="1" applyBorder="1" applyAlignment="1">
      <alignment wrapText="1"/>
    </xf>
    <xf numFmtId="0" fontId="0" fillId="0" borderId="45" xfId="0" applyBorder="1"/>
    <xf numFmtId="0" fontId="18" fillId="5" borderId="0" xfId="0" applyFont="1" applyFill="1" applyAlignment="1">
      <alignment vertical="center"/>
    </xf>
    <xf numFmtId="0" fontId="19" fillId="5" borderId="0" xfId="0" applyFont="1" applyFill="1"/>
    <xf numFmtId="0" fontId="5" fillId="3" borderId="2" xfId="0" applyFont="1" applyFill="1" applyBorder="1" applyAlignment="1">
      <alignment vertical="center"/>
    </xf>
    <xf numFmtId="0" fontId="0" fillId="0" borderId="49" xfId="0" applyBorder="1"/>
    <xf numFmtId="0" fontId="17" fillId="3" borderId="15" xfId="0" applyFont="1" applyFill="1" applyBorder="1" applyAlignment="1">
      <alignment vertical="center"/>
    </xf>
    <xf numFmtId="0" fontId="20" fillId="0" borderId="2" xfId="0" applyFont="1" applyBorder="1" applyAlignment="1">
      <alignment vertical="center" wrapText="1"/>
    </xf>
    <xf numFmtId="0" fontId="17" fillId="3" borderId="18" xfId="0" applyFont="1" applyFill="1" applyBorder="1" applyAlignment="1">
      <alignment vertical="center"/>
    </xf>
    <xf numFmtId="0" fontId="17" fillId="3" borderId="5" xfId="0" applyFont="1" applyFill="1" applyBorder="1" applyAlignment="1">
      <alignment vertical="center"/>
    </xf>
    <xf numFmtId="0" fontId="17" fillId="3" borderId="5" xfId="0" applyFont="1" applyFill="1" applyBorder="1" applyAlignment="1">
      <alignment horizontal="center" vertical="center"/>
    </xf>
    <xf numFmtId="0" fontId="0" fillId="4" borderId="0" xfId="0" applyFill="1" applyAlignment="1">
      <alignment horizontal="center" vertical="center"/>
    </xf>
    <xf numFmtId="0" fontId="2" fillId="4" borderId="0" xfId="0" applyFont="1" applyFill="1" applyAlignment="1">
      <alignment horizontal="left" vertical="center"/>
    </xf>
    <xf numFmtId="0" fontId="2" fillId="4" borderId="0" xfId="0" applyFont="1" applyFill="1" applyAlignment="1">
      <alignment horizontal="right" vertical="center"/>
    </xf>
    <xf numFmtId="0" fontId="7" fillId="4" borderId="0" xfId="0" applyFont="1" applyFill="1" applyAlignment="1">
      <alignment horizontal="center" vertical="center"/>
    </xf>
    <xf numFmtId="0" fontId="15" fillId="4" borderId="3" xfId="0" applyFont="1" applyFill="1" applyBorder="1" applyAlignment="1">
      <alignment horizontal="center" vertical="center" wrapText="1"/>
    </xf>
    <xf numFmtId="0" fontId="4" fillId="4" borderId="3" xfId="0" applyFont="1" applyFill="1" applyBorder="1" applyAlignment="1">
      <alignment vertical="center"/>
    </xf>
    <xf numFmtId="0" fontId="4" fillId="4" borderId="18" xfId="0" applyFont="1" applyFill="1" applyBorder="1" applyAlignment="1">
      <alignment vertical="center"/>
    </xf>
    <xf numFmtId="0" fontId="4" fillId="4" borderId="0" xfId="0" applyFont="1" applyFill="1" applyAlignment="1">
      <alignment horizontal="left" vertical="center"/>
    </xf>
    <xf numFmtId="0" fontId="15" fillId="4" borderId="4" xfId="0" applyFont="1" applyFill="1" applyBorder="1" applyAlignment="1">
      <alignment horizontal="center" vertical="center"/>
    </xf>
    <xf numFmtId="0" fontId="4" fillId="4" borderId="4" xfId="0" applyFont="1" applyFill="1" applyBorder="1" applyAlignment="1">
      <alignment horizontal="left" vertical="center"/>
    </xf>
    <xf numFmtId="0" fontId="14" fillId="4" borderId="4" xfId="0" applyFont="1" applyFill="1" applyBorder="1" applyAlignment="1">
      <alignment horizontal="left" vertical="center"/>
    </xf>
    <xf numFmtId="0" fontId="4" fillId="4" borderId="0" xfId="0" applyFont="1" applyFill="1" applyAlignment="1">
      <alignment vertical="center"/>
    </xf>
    <xf numFmtId="0" fontId="4" fillId="4" borderId="0" xfId="0" applyFont="1" applyFill="1" applyAlignment="1">
      <alignment horizontal="center" vertical="center"/>
    </xf>
    <xf numFmtId="0" fontId="4" fillId="4" borderId="5" xfId="0" applyFont="1" applyFill="1" applyBorder="1" applyAlignment="1">
      <alignment vertical="center"/>
    </xf>
    <xf numFmtId="0" fontId="4" fillId="4" borderId="6" xfId="0" applyFont="1" applyFill="1" applyBorder="1" applyAlignment="1">
      <alignment vertical="center"/>
    </xf>
    <xf numFmtId="0" fontId="7" fillId="4" borderId="30" xfId="0" applyFont="1" applyFill="1" applyBorder="1" applyAlignment="1">
      <alignment horizontal="left" vertical="center"/>
    </xf>
    <xf numFmtId="0" fontId="7" fillId="4" borderId="4" xfId="0" applyFont="1" applyFill="1" applyBorder="1" applyAlignment="1">
      <alignment horizontal="left" vertical="center"/>
    </xf>
    <xf numFmtId="0" fontId="3" fillId="4" borderId="0" xfId="0" applyFont="1" applyFill="1" applyAlignment="1">
      <alignment vertical="center"/>
    </xf>
    <xf numFmtId="0" fontId="0" fillId="4" borderId="0" xfId="0" applyFill="1" applyAlignment="1">
      <alignment vertical="center"/>
    </xf>
    <xf numFmtId="0" fontId="3" fillId="4" borderId="0" xfId="0" applyFont="1" applyFill="1" applyAlignment="1">
      <alignment horizontal="center" vertical="center"/>
    </xf>
    <xf numFmtId="0" fontId="3" fillId="4" borderId="4" xfId="0" applyFont="1" applyFill="1" applyBorder="1" applyAlignment="1">
      <alignment vertical="center"/>
    </xf>
    <xf numFmtId="1" fontId="0" fillId="4" borderId="8" xfId="0" applyNumberFormat="1" applyFill="1" applyBorder="1" applyAlignment="1">
      <alignment horizontal="center" vertical="center"/>
    </xf>
    <xf numFmtId="1" fontId="0" fillId="4" borderId="30" xfId="0" applyNumberFormat="1" applyFill="1" applyBorder="1" applyAlignment="1">
      <alignment horizontal="center" vertical="center"/>
    </xf>
    <xf numFmtId="4" fontId="0" fillId="4" borderId="2" xfId="0" applyNumberFormat="1" applyFill="1" applyBorder="1" applyAlignment="1">
      <alignment horizontal="right" vertical="center"/>
    </xf>
    <xf numFmtId="164" fontId="0" fillId="4" borderId="11"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9" xfId="0" applyNumberFormat="1" applyFill="1" applyBorder="1" applyAlignment="1">
      <alignment horizontal="center" vertical="center"/>
    </xf>
    <xf numFmtId="4" fontId="0" fillId="4" borderId="12" xfId="0" applyNumberFormat="1" applyFill="1" applyBorder="1" applyAlignment="1">
      <alignment horizontal="right" vertical="center"/>
    </xf>
    <xf numFmtId="164" fontId="0" fillId="4" borderId="13" xfId="0" applyNumberFormat="1" applyFill="1" applyBorder="1" applyAlignment="1">
      <alignment horizontal="center" vertical="center"/>
    </xf>
    <xf numFmtId="0" fontId="12" fillId="4" borderId="0" xfId="0" applyFont="1" applyFill="1" applyAlignment="1">
      <alignment horizontal="left" vertical="center"/>
    </xf>
    <xf numFmtId="0" fontId="10" fillId="4" borderId="0" xfId="0" applyFont="1" applyFill="1" applyAlignment="1">
      <alignment horizontal="right" vertical="center"/>
    </xf>
    <xf numFmtId="4" fontId="0" fillId="4" borderId="42" xfId="0" applyNumberFormat="1" applyFill="1" applyBorder="1" applyAlignment="1">
      <alignment horizontal="right" vertical="center"/>
    </xf>
    <xf numFmtId="0" fontId="0" fillId="4" borderId="3" xfId="0" applyFill="1" applyBorder="1" applyAlignment="1">
      <alignment vertical="center"/>
    </xf>
    <xf numFmtId="4" fontId="0" fillId="4" borderId="21" xfId="0" applyNumberFormat="1" applyFill="1" applyBorder="1" applyAlignment="1">
      <alignment horizontal="right" vertical="center"/>
    </xf>
    <xf numFmtId="4" fontId="0" fillId="4" borderId="22" xfId="0" applyNumberFormat="1" applyFill="1" applyBorder="1" applyAlignment="1">
      <alignment horizontal="right" vertical="center"/>
    </xf>
    <xf numFmtId="4" fontId="0" fillId="4" borderId="23" xfId="0" applyNumberFormat="1" applyFill="1" applyBorder="1" applyAlignment="1">
      <alignment horizontal="right" vertical="center"/>
    </xf>
    <xf numFmtId="4" fontId="4" fillId="4" borderId="43" xfId="0" applyNumberFormat="1" applyFont="1" applyFill="1" applyBorder="1" applyAlignment="1">
      <alignment horizontal="right" vertical="center"/>
    </xf>
    <xf numFmtId="0" fontId="0" fillId="4" borderId="3" xfId="0" applyFill="1" applyBorder="1" applyAlignment="1">
      <alignment horizontal="center" vertical="center"/>
    </xf>
    <xf numFmtId="0" fontId="4" fillId="4" borderId="39" xfId="0" applyFont="1" applyFill="1" applyBorder="1" applyAlignment="1">
      <alignment horizontal="left" vertical="center"/>
    </xf>
    <xf numFmtId="0" fontId="7" fillId="4" borderId="33" xfId="0" applyFont="1" applyFill="1" applyBorder="1" applyAlignment="1">
      <alignment horizontal="left" vertical="center"/>
    </xf>
    <xf numFmtId="0" fontId="4" fillId="4" borderId="24" xfId="0" applyFont="1" applyFill="1" applyBorder="1" applyAlignment="1">
      <alignment horizontal="left" vertical="center"/>
    </xf>
    <xf numFmtId="0" fontId="4" fillId="4" borderId="30" xfId="0" applyFont="1" applyFill="1" applyBorder="1" applyAlignment="1">
      <alignment horizontal="left" vertical="center"/>
    </xf>
    <xf numFmtId="0" fontId="7" fillId="4" borderId="25" xfId="0" applyFont="1" applyFill="1" applyBorder="1" applyAlignment="1">
      <alignment horizontal="left" vertical="center"/>
    </xf>
    <xf numFmtId="0" fontId="4" fillId="4" borderId="40" xfId="0" applyFont="1" applyFill="1" applyBorder="1" applyAlignment="1">
      <alignment horizontal="left" vertical="center"/>
    </xf>
    <xf numFmtId="0" fontId="6" fillId="4" borderId="0" xfId="0" applyFont="1" applyFill="1" applyAlignment="1">
      <alignment horizontal="right" vertical="top"/>
    </xf>
    <xf numFmtId="0" fontId="4" fillId="3" borderId="5" xfId="0" applyFont="1" applyFill="1" applyBorder="1" applyAlignment="1">
      <alignment horizontal="center" vertical="center" wrapText="1"/>
    </xf>
    <xf numFmtId="0" fontId="4" fillId="3" borderId="5" xfId="0" applyFont="1" applyFill="1" applyBorder="1" applyAlignment="1">
      <alignment horizontal="left" vertical="center"/>
    </xf>
    <xf numFmtId="0" fontId="17" fillId="3" borderId="49" xfId="0" applyFont="1" applyFill="1" applyBorder="1" applyAlignment="1">
      <alignment vertical="center"/>
    </xf>
    <xf numFmtId="0" fontId="17" fillId="3" borderId="30" xfId="0" applyFont="1" applyFill="1" applyBorder="1" applyAlignment="1">
      <alignment vertical="center"/>
    </xf>
    <xf numFmtId="0" fontId="17" fillId="3" borderId="19" xfId="0" applyFont="1" applyFill="1" applyBorder="1" applyAlignment="1">
      <alignment vertical="center"/>
    </xf>
    <xf numFmtId="0" fontId="4" fillId="3" borderId="5" xfId="0" applyFont="1" applyFill="1" applyBorder="1" applyAlignment="1">
      <alignment horizontal="center" vertical="center"/>
    </xf>
    <xf numFmtId="0" fontId="0" fillId="4" borderId="53" xfId="0" applyFill="1" applyBorder="1" applyAlignment="1">
      <alignment horizontal="center" vertical="center"/>
    </xf>
    <xf numFmtId="0" fontId="7" fillId="0" borderId="2" xfId="0" applyFont="1" applyBorder="1" applyAlignment="1">
      <alignment horizontal="center" vertical="center" wrapText="1"/>
    </xf>
    <xf numFmtId="1" fontId="0" fillId="4" borderId="33" xfId="0" applyNumberFormat="1" applyFill="1" applyBorder="1" applyAlignment="1">
      <alignment horizontal="center" vertical="center"/>
    </xf>
    <xf numFmtId="4" fontId="0" fillId="4" borderId="58" xfId="0" applyNumberFormat="1" applyFill="1" applyBorder="1" applyAlignment="1">
      <alignment horizontal="right" vertical="center"/>
    </xf>
    <xf numFmtId="0" fontId="10" fillId="3" borderId="14" xfId="0" applyFont="1" applyFill="1" applyBorder="1" applyAlignment="1">
      <alignment vertical="center" wrapText="1"/>
    </xf>
    <xf numFmtId="0" fontId="7" fillId="0" borderId="0" xfId="0" applyFont="1"/>
    <xf numFmtId="0" fontId="7" fillId="9" borderId="51" xfId="0" applyFont="1" applyFill="1" applyBorder="1"/>
    <xf numFmtId="0" fontId="0" fillId="0" borderId="51" xfId="0" applyBorder="1"/>
    <xf numFmtId="0" fontId="0" fillId="0" borderId="52" xfId="0" applyBorder="1"/>
    <xf numFmtId="0" fontId="7" fillId="9" borderId="52" xfId="0" applyFont="1" applyFill="1" applyBorder="1"/>
    <xf numFmtId="0" fontId="7" fillId="0" borderId="51" xfId="0" applyFont="1" applyBorder="1" applyAlignment="1">
      <alignment horizontal="left"/>
    </xf>
    <xf numFmtId="0" fontId="4" fillId="9" borderId="50" xfId="0" applyFont="1" applyFill="1" applyBorder="1" applyAlignment="1">
      <alignment horizontal="left" vertical="center"/>
    </xf>
    <xf numFmtId="0" fontId="14" fillId="0" borderId="0" xfId="0" applyFont="1"/>
    <xf numFmtId="0" fontId="23" fillId="9" borderId="50" xfId="0" applyFont="1" applyFill="1" applyBorder="1" applyAlignment="1">
      <alignment horizontal="left" vertical="center"/>
    </xf>
    <xf numFmtId="0" fontId="14" fillId="9" borderId="52" xfId="0" applyFont="1" applyFill="1" applyBorder="1"/>
    <xf numFmtId="0" fontId="14" fillId="0" borderId="0" xfId="0" applyFont="1" applyAlignment="1">
      <alignment horizontal="center" vertical="center"/>
    </xf>
    <xf numFmtId="0" fontId="23" fillId="0" borderId="0" xfId="0" applyFont="1" applyAlignment="1">
      <alignment horizontal="center" vertical="center"/>
    </xf>
    <xf numFmtId="0" fontId="0" fillId="4" borderId="53" xfId="0" applyFill="1" applyBorder="1" applyAlignment="1">
      <alignment horizontal="left" vertical="center" wrapText="1"/>
    </xf>
    <xf numFmtId="3" fontId="0" fillId="4" borderId="37" xfId="0" applyNumberFormat="1" applyFill="1" applyBorder="1" applyAlignment="1">
      <alignment horizontal="center" vertical="center"/>
    </xf>
    <xf numFmtId="0" fontId="0" fillId="4" borderId="46" xfId="0" applyFill="1" applyBorder="1" applyAlignment="1">
      <alignment horizontal="center" vertical="center"/>
    </xf>
    <xf numFmtId="0" fontId="16" fillId="0" borderId="2" xfId="1" applyBorder="1" applyAlignment="1">
      <alignment vertical="center"/>
    </xf>
    <xf numFmtId="0" fontId="0" fillId="0" borderId="0" xfId="0" applyAlignment="1">
      <alignment horizontal="left" vertical="center"/>
    </xf>
    <xf numFmtId="0" fontId="22" fillId="0" borderId="2" xfId="0" applyFont="1" applyBorder="1" applyAlignment="1">
      <alignment horizontal="center" vertical="center" wrapText="1"/>
    </xf>
    <xf numFmtId="4" fontId="22" fillId="4" borderId="2" xfId="0" applyNumberFormat="1" applyFont="1" applyFill="1" applyBorder="1" applyAlignment="1">
      <alignment horizontal="right" vertical="center"/>
    </xf>
    <xf numFmtId="164" fontId="22" fillId="4" borderId="13" xfId="0" applyNumberFormat="1" applyFont="1" applyFill="1" applyBorder="1" applyAlignment="1">
      <alignment horizontal="center" vertical="center"/>
    </xf>
    <xf numFmtId="4" fontId="22" fillId="4" borderId="58" xfId="0" applyNumberFormat="1" applyFont="1" applyFill="1" applyBorder="1" applyAlignment="1">
      <alignment horizontal="center" vertical="center"/>
    </xf>
    <xf numFmtId="1" fontId="7" fillId="0" borderId="7" xfId="0" applyNumberFormat="1" applyFont="1" applyBorder="1" applyAlignment="1">
      <alignment horizontal="center" vertical="center" wrapText="1"/>
    </xf>
    <xf numFmtId="1" fontId="22" fillId="0" borderId="7" xfId="0" applyNumberFormat="1" applyFont="1" applyBorder="1" applyAlignment="1">
      <alignment horizontal="center" vertical="center" wrapText="1"/>
    </xf>
    <xf numFmtId="0" fontId="7" fillId="4" borderId="8" xfId="0" applyFont="1" applyFill="1" applyBorder="1" applyAlignment="1">
      <alignment horizontal="center" vertical="center"/>
    </xf>
    <xf numFmtId="0" fontId="0" fillId="0" borderId="36" xfId="0" applyBorder="1" applyAlignment="1">
      <alignment horizontal="left" vertical="center"/>
    </xf>
    <xf numFmtId="0" fontId="22" fillId="4" borderId="8" xfId="0" applyFont="1" applyFill="1" applyBorder="1" applyAlignment="1">
      <alignment horizontal="center" vertical="center"/>
    </xf>
    <xf numFmtId="164" fontId="0" fillId="4" borderId="57" xfId="0" applyNumberFormat="1" applyFill="1" applyBorder="1" applyAlignment="1">
      <alignment horizontal="center" vertical="center"/>
    </xf>
    <xf numFmtId="0" fontId="24" fillId="0" borderId="59" xfId="4" applyFont="1" applyBorder="1"/>
    <xf numFmtId="0" fontId="25" fillId="0" borderId="3" xfId="4" applyFont="1" applyBorder="1"/>
    <xf numFmtId="0" fontId="26" fillId="0" borderId="39" xfId="4" applyFont="1" applyBorder="1" applyAlignment="1">
      <alignment horizontal="left" vertical="center"/>
    </xf>
    <xf numFmtId="0" fontId="25" fillId="0" borderId="0" xfId="4" applyFont="1" applyAlignment="1">
      <alignment wrapText="1"/>
    </xf>
    <xf numFmtId="0" fontId="25" fillId="0" borderId="0" xfId="4" applyFont="1"/>
    <xf numFmtId="0" fontId="25" fillId="0" borderId="40" xfId="4" applyFont="1" applyBorder="1" applyAlignment="1">
      <alignment vertical="center"/>
    </xf>
    <xf numFmtId="0" fontId="25" fillId="0" borderId="4" xfId="4" applyFont="1" applyBorder="1"/>
    <xf numFmtId="0" fontId="27" fillId="9" borderId="50" xfId="0" applyFont="1" applyFill="1" applyBorder="1" applyAlignment="1">
      <alignment horizontal="left" vertical="center"/>
    </xf>
    <xf numFmtId="0" fontId="28" fillId="9" borderId="52" xfId="0" applyFont="1" applyFill="1" applyBorder="1"/>
    <xf numFmtId="0" fontId="28" fillId="0" borderId="51" xfId="0" applyFont="1" applyBorder="1" applyAlignment="1">
      <alignment horizontal="left"/>
    </xf>
    <xf numFmtId="0" fontId="28" fillId="0" borderId="51" xfId="0" applyFont="1" applyBorder="1"/>
    <xf numFmtId="0" fontId="28" fillId="0" borderId="52" xfId="0" applyFont="1" applyBorder="1"/>
    <xf numFmtId="0" fontId="28" fillId="0" borderId="0" xfId="3" applyFont="1"/>
    <xf numFmtId="0" fontId="29" fillId="0" borderId="45" xfId="0" applyFont="1" applyBorder="1" applyAlignment="1">
      <alignment vertical="center"/>
    </xf>
    <xf numFmtId="0" fontId="26" fillId="8" borderId="41" xfId="4" applyFont="1" applyFill="1" applyBorder="1" applyAlignment="1">
      <alignment horizontal="left" vertical="center" wrapText="1"/>
    </xf>
    <xf numFmtId="0" fontId="26" fillId="0" borderId="41" xfId="4" applyFont="1" applyBorder="1" applyAlignment="1">
      <alignment horizontal="center" vertical="center" wrapText="1"/>
    </xf>
    <xf numFmtId="0" fontId="26" fillId="8" borderId="2" xfId="4" applyFont="1" applyFill="1" applyBorder="1" applyAlignment="1">
      <alignment horizontal="left" vertical="center" wrapText="1"/>
    </xf>
    <xf numFmtId="0" fontId="26" fillId="0" borderId="2" xfId="4" applyFont="1" applyBorder="1" applyAlignment="1">
      <alignment horizontal="center" vertical="center" wrapText="1"/>
    </xf>
    <xf numFmtId="0" fontId="26" fillId="8" borderId="12" xfId="4" applyFont="1" applyFill="1" applyBorder="1" applyAlignment="1">
      <alignment horizontal="left" vertical="center" wrapText="1"/>
    </xf>
    <xf numFmtId="0" fontId="26" fillId="0" borderId="12" xfId="4" applyFont="1" applyBorder="1" applyAlignment="1">
      <alignment horizontal="center" vertical="center" wrapText="1"/>
    </xf>
    <xf numFmtId="0" fontId="28" fillId="0" borderId="2" xfId="0" applyFont="1" applyBorder="1"/>
    <xf numFmtId="0" fontId="28" fillId="0" borderId="0" xfId="0" applyFont="1"/>
    <xf numFmtId="0" fontId="28" fillId="0" borderId="0" xfId="0" applyFont="1" applyAlignment="1">
      <alignment horizontal="center" vertical="center"/>
    </xf>
    <xf numFmtId="0" fontId="31" fillId="0" borderId="0" xfId="0" applyFont="1" applyAlignment="1">
      <alignment horizontal="right" vertical="center"/>
    </xf>
    <xf numFmtId="2" fontId="28" fillId="0" borderId="42" xfId="0" applyNumberFormat="1" applyFont="1" applyBorder="1" applyAlignment="1">
      <alignment horizontal="center" vertical="center" wrapText="1"/>
    </xf>
    <xf numFmtId="0" fontId="28" fillId="0" borderId="21" xfId="0" applyFont="1" applyBorder="1" applyAlignment="1">
      <alignment horizontal="center" vertical="center" wrapText="1"/>
    </xf>
    <xf numFmtId="0" fontId="28" fillId="0" borderId="0" xfId="0" applyFont="1" applyAlignment="1">
      <alignment vertical="center"/>
    </xf>
    <xf numFmtId="2" fontId="28" fillId="0" borderId="23" xfId="0" applyNumberFormat="1" applyFont="1" applyBorder="1" applyAlignment="1">
      <alignment horizontal="center" vertical="center" wrapText="1"/>
    </xf>
    <xf numFmtId="0" fontId="33" fillId="0" borderId="0" xfId="0" applyFont="1"/>
    <xf numFmtId="0" fontId="34" fillId="8" borderId="58" xfId="3" applyFont="1" applyFill="1" applyBorder="1" applyAlignment="1">
      <alignment horizontal="center" vertical="center"/>
    </xf>
    <xf numFmtId="0" fontId="34" fillId="8" borderId="63" xfId="3" applyFont="1" applyFill="1" applyBorder="1" applyAlignment="1">
      <alignment horizontal="center" vertical="center" wrapText="1"/>
    </xf>
    <xf numFmtId="0" fontId="34" fillId="8" borderId="65" xfId="3" applyFont="1" applyFill="1" applyBorder="1" applyAlignment="1">
      <alignment horizontal="center" vertical="center"/>
    </xf>
    <xf numFmtId="4" fontId="34" fillId="8" borderId="65" xfId="3" applyNumberFormat="1" applyFont="1" applyFill="1" applyBorder="1" applyAlignment="1">
      <alignment horizontal="justify" vertical="center" wrapText="1"/>
    </xf>
    <xf numFmtId="4" fontId="34" fillId="8" borderId="64" xfId="3" applyNumberFormat="1" applyFont="1" applyFill="1" applyBorder="1" applyAlignment="1">
      <alignment horizontal="center" vertical="center" wrapText="1"/>
    </xf>
    <xf numFmtId="0" fontId="27" fillId="0" borderId="59" xfId="0" applyFont="1" applyBorder="1" applyAlignment="1">
      <alignment vertical="center"/>
    </xf>
    <xf numFmtId="0" fontId="27" fillId="0" borderId="3" xfId="0" applyFont="1" applyBorder="1" applyAlignment="1">
      <alignment vertical="center"/>
    </xf>
    <xf numFmtId="0" fontId="27" fillId="0" borderId="45" xfId="0" applyFont="1" applyBorder="1" applyAlignment="1">
      <alignment vertical="center"/>
    </xf>
    <xf numFmtId="0" fontId="34" fillId="6" borderId="63" xfId="3" applyFont="1" applyFill="1" applyBorder="1" applyAlignment="1">
      <alignment horizontal="center" vertical="center"/>
    </xf>
    <xf numFmtId="0" fontId="34" fillId="6" borderId="65" xfId="3" applyFont="1" applyFill="1" applyBorder="1" applyAlignment="1">
      <alignment horizontal="center" vertical="center"/>
    </xf>
    <xf numFmtId="0" fontId="26" fillId="0" borderId="16" xfId="3" applyFont="1" applyBorder="1" applyAlignment="1">
      <alignment horizontal="center" vertical="center" wrapText="1"/>
    </xf>
    <xf numFmtId="0" fontId="26" fillId="0" borderId="1" xfId="3" applyFont="1" applyBorder="1" applyAlignment="1">
      <alignment horizontal="justify" vertical="center" wrapText="1"/>
    </xf>
    <xf numFmtId="0" fontId="26" fillId="0" borderId="1" xfId="3" applyFont="1" applyBorder="1" applyAlignment="1">
      <alignment horizontal="center" vertical="center" wrapText="1"/>
    </xf>
    <xf numFmtId="0" fontId="26" fillId="0" borderId="8" xfId="3" applyFont="1" applyBorder="1" applyAlignment="1">
      <alignment horizontal="center" vertical="center" wrapText="1"/>
    </xf>
    <xf numFmtId="0" fontId="26" fillId="0" borderId="2" xfId="3" applyFont="1" applyBorder="1" applyAlignment="1">
      <alignment horizontal="justify" vertical="center" wrapText="1"/>
    </xf>
    <xf numFmtId="0" fontId="26" fillId="0" borderId="2" xfId="3" applyFont="1" applyBorder="1" applyAlignment="1">
      <alignment horizontal="center" vertical="center" wrapText="1"/>
    </xf>
    <xf numFmtId="0" fontId="26" fillId="0" borderId="2" xfId="3" applyFont="1" applyBorder="1" applyAlignment="1">
      <alignment horizontal="left" vertical="center" wrapText="1"/>
    </xf>
    <xf numFmtId="0" fontId="26" fillId="0" borderId="58" xfId="3" applyFont="1" applyBorder="1" applyAlignment="1">
      <alignment horizontal="justify" vertical="center" wrapText="1"/>
    </xf>
    <xf numFmtId="0" fontId="26" fillId="0" borderId="58" xfId="3" applyFont="1" applyBorder="1" applyAlignment="1">
      <alignment horizontal="center" vertical="center" wrapText="1"/>
    </xf>
    <xf numFmtId="0" fontId="26" fillId="0" borderId="41" xfId="3" applyFont="1" applyBorder="1" applyAlignment="1">
      <alignment horizontal="justify" vertical="center" wrapText="1"/>
    </xf>
    <xf numFmtId="0" fontId="26" fillId="0" borderId="2" xfId="4" applyFont="1" applyBorder="1" applyAlignment="1">
      <alignment horizontal="justify" vertical="center" wrapText="1"/>
    </xf>
    <xf numFmtId="0" fontId="26" fillId="0" borderId="12" xfId="4" applyFont="1" applyBorder="1" applyAlignment="1">
      <alignment horizontal="left" vertical="center" wrapText="1"/>
    </xf>
    <xf numFmtId="0" fontId="26" fillId="0" borderId="2" xfId="4" applyFont="1" applyBorder="1" applyAlignment="1">
      <alignment horizontal="left" vertical="center" wrapText="1"/>
    </xf>
    <xf numFmtId="0" fontId="28" fillId="0" borderId="60" xfId="3" applyFont="1" applyBorder="1"/>
    <xf numFmtId="0" fontId="24" fillId="0" borderId="39" xfId="3" applyFont="1" applyBorder="1"/>
    <xf numFmtId="0" fontId="28" fillId="0" borderId="36" xfId="3" applyFont="1" applyBorder="1"/>
    <xf numFmtId="0" fontId="28" fillId="0" borderId="39" xfId="3" applyFont="1" applyBorder="1"/>
    <xf numFmtId="0" fontId="28" fillId="0" borderId="40" xfId="3" applyFont="1" applyBorder="1"/>
    <xf numFmtId="0" fontId="28" fillId="0" borderId="4" xfId="3" applyFont="1" applyBorder="1"/>
    <xf numFmtId="0" fontId="28" fillId="0" borderId="38" xfId="3" applyFont="1" applyBorder="1"/>
    <xf numFmtId="0" fontId="26" fillId="0" borderId="1" xfId="3" applyFont="1" applyBorder="1" applyAlignment="1">
      <alignment horizontal="left" vertical="center" wrapText="1"/>
    </xf>
    <xf numFmtId="0" fontId="30" fillId="3" borderId="54" xfId="3" applyFont="1" applyFill="1" applyBorder="1" applyAlignment="1">
      <alignment horizontal="center" vertical="center" wrapText="1"/>
    </xf>
    <xf numFmtId="1" fontId="27" fillId="8" borderId="63" xfId="3" applyNumberFormat="1" applyFont="1" applyFill="1" applyBorder="1" applyAlignment="1">
      <alignment horizontal="center" vertical="center"/>
    </xf>
    <xf numFmtId="0" fontId="27" fillId="8" borderId="65" xfId="3" applyFont="1" applyFill="1" applyBorder="1" applyAlignment="1">
      <alignment vertical="center"/>
    </xf>
    <xf numFmtId="4" fontId="27" fillId="8" borderId="65" xfId="3" applyNumberFormat="1" applyFont="1" applyFill="1" applyBorder="1" applyAlignment="1">
      <alignment vertical="center"/>
    </xf>
    <xf numFmtId="0" fontId="27" fillId="8" borderId="64" xfId="3" applyFont="1" applyFill="1" applyBorder="1" applyAlignment="1">
      <alignment vertical="center"/>
    </xf>
    <xf numFmtId="0" fontId="27" fillId="0" borderId="39" xfId="0" applyFont="1" applyBorder="1" applyAlignment="1">
      <alignment vertical="center"/>
    </xf>
    <xf numFmtId="0" fontId="27" fillId="0" borderId="0" xfId="0" applyFont="1" applyAlignment="1">
      <alignment vertical="center"/>
    </xf>
    <xf numFmtId="0" fontId="27" fillId="3" borderId="47" xfId="0" applyFont="1" applyFill="1" applyBorder="1" applyAlignment="1">
      <alignment horizontal="center" vertical="center" wrapText="1"/>
    </xf>
    <xf numFmtId="0" fontId="27" fillId="3" borderId="62" xfId="0" applyFont="1" applyFill="1" applyBorder="1" applyAlignment="1">
      <alignment vertical="center" wrapText="1"/>
    </xf>
    <xf numFmtId="0" fontId="27" fillId="3" borderId="61" xfId="0" applyFont="1" applyFill="1" applyBorder="1" applyAlignment="1">
      <alignment horizontal="center" vertical="center" wrapText="1"/>
    </xf>
    <xf numFmtId="0" fontId="27" fillId="3" borderId="62" xfId="0" applyFont="1" applyFill="1" applyBorder="1" applyAlignment="1">
      <alignment horizontal="center" vertical="center" wrapText="1"/>
    </xf>
    <xf numFmtId="0" fontId="30" fillId="3" borderId="63" xfId="0" applyFont="1" applyFill="1" applyBorder="1" applyAlignment="1">
      <alignment horizontal="center" vertical="center"/>
    </xf>
    <xf numFmtId="0" fontId="30" fillId="3" borderId="64" xfId="0" applyFont="1" applyFill="1" applyBorder="1" applyAlignment="1">
      <alignment horizontal="center" vertical="center"/>
    </xf>
    <xf numFmtId="0" fontId="27" fillId="0" borderId="0" xfId="0" applyFont="1" applyAlignment="1">
      <alignment horizontal="center" vertical="center"/>
    </xf>
    <xf numFmtId="0" fontId="28" fillId="0" borderId="2" xfId="0" applyFont="1" applyBorder="1" applyAlignment="1">
      <alignment horizontal="center" vertical="center" wrapText="1"/>
    </xf>
    <xf numFmtId="0" fontId="28" fillId="0" borderId="41" xfId="0" applyFont="1" applyBorder="1" applyAlignment="1">
      <alignment horizontal="left" vertical="center" wrapText="1"/>
    </xf>
    <xf numFmtId="0" fontId="28" fillId="0" borderId="41" xfId="0" applyFont="1" applyBorder="1" applyAlignment="1">
      <alignment horizontal="center" vertical="center" wrapText="1"/>
    </xf>
    <xf numFmtId="0" fontId="28" fillId="0" borderId="15" xfId="0" applyFont="1" applyBorder="1" applyAlignment="1">
      <alignment horizontal="center" vertical="center" wrapText="1"/>
    </xf>
    <xf numFmtId="0" fontId="28" fillId="0" borderId="16" xfId="0" applyFont="1" applyBorder="1" applyAlignment="1">
      <alignment horizontal="center" vertical="center" wrapText="1"/>
    </xf>
    <xf numFmtId="4" fontId="28" fillId="4" borderId="67" xfId="0" applyNumberFormat="1" applyFont="1" applyFill="1" applyBorder="1" applyAlignment="1">
      <alignment horizontal="right" vertical="center" wrapText="1"/>
    </xf>
    <xf numFmtId="0" fontId="27" fillId="4" borderId="55" xfId="0" applyFont="1" applyFill="1" applyBorder="1" applyAlignment="1">
      <alignment horizontal="center" vertical="center"/>
    </xf>
    <xf numFmtId="0" fontId="28" fillId="0" borderId="2" xfId="0" applyFont="1" applyBorder="1" applyAlignment="1">
      <alignment horizontal="left"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4" borderId="21" xfId="0" applyFont="1" applyFill="1" applyBorder="1" applyAlignment="1">
      <alignment horizontal="center" vertical="center"/>
    </xf>
    <xf numFmtId="0" fontId="28" fillId="8" borderId="2" xfId="0" applyFont="1" applyFill="1" applyBorder="1" applyAlignment="1">
      <alignment horizontal="left" vertical="center" wrapText="1"/>
    </xf>
    <xf numFmtId="0" fontId="28" fillId="4" borderId="23" xfId="0" applyFont="1" applyFill="1" applyBorder="1" applyAlignment="1">
      <alignment horizontal="center" vertical="center"/>
    </xf>
    <xf numFmtId="0" fontId="28" fillId="8" borderId="0" xfId="0" applyFont="1" applyFill="1" applyAlignment="1">
      <alignment horizontal="center" vertical="center" wrapText="1"/>
    </xf>
    <xf numFmtId="0" fontId="28" fillId="0" borderId="0" xfId="0" applyFont="1" applyAlignment="1">
      <alignment horizontal="left" vertical="center" wrapText="1"/>
    </xf>
    <xf numFmtId="4" fontId="28" fillId="0" borderId="42" xfId="0" applyNumberFormat="1" applyFont="1" applyBorder="1" applyAlignment="1">
      <alignment horizontal="center" vertical="center" wrapText="1"/>
    </xf>
    <xf numFmtId="0" fontId="28" fillId="4" borderId="0" xfId="0" applyFont="1" applyFill="1" applyAlignment="1">
      <alignment horizontal="center" vertical="center"/>
    </xf>
    <xf numFmtId="4" fontId="28" fillId="0" borderId="23" xfId="0" applyNumberFormat="1" applyFont="1" applyBorder="1" applyAlignment="1">
      <alignment horizontal="center" vertical="center" wrapText="1"/>
    </xf>
    <xf numFmtId="0" fontId="28" fillId="4" borderId="0" xfId="0" applyFont="1" applyFill="1" applyAlignment="1">
      <alignment vertical="center"/>
    </xf>
    <xf numFmtId="0" fontId="28" fillId="8" borderId="0" xfId="0" applyFont="1" applyFill="1" applyAlignment="1">
      <alignment horizontal="left" vertical="center" wrapText="1"/>
    </xf>
    <xf numFmtId="1" fontId="27" fillId="8" borderId="8" xfId="3" applyNumberFormat="1" applyFont="1" applyFill="1" applyBorder="1" applyAlignment="1">
      <alignment horizontal="center" vertical="center"/>
    </xf>
    <xf numFmtId="0" fontId="27" fillId="8" borderId="63" xfId="3" applyFont="1" applyFill="1" applyBorder="1" applyAlignment="1">
      <alignment vertical="center"/>
    </xf>
    <xf numFmtId="0" fontId="28" fillId="0" borderId="42" xfId="0" applyFont="1" applyBorder="1" applyAlignment="1">
      <alignment horizontal="center" vertical="center" wrapText="1"/>
    </xf>
    <xf numFmtId="0" fontId="28" fillId="0" borderId="23" xfId="0" applyFont="1" applyBorder="1" applyAlignment="1">
      <alignment horizontal="center" vertical="center" wrapText="1"/>
    </xf>
    <xf numFmtId="0" fontId="26" fillId="0" borderId="2" xfId="0" applyFont="1" applyBorder="1" applyAlignment="1">
      <alignment horizontal="center" vertical="center"/>
    </xf>
    <xf numFmtId="0" fontId="26" fillId="0" borderId="2" xfId="0" applyFont="1" applyBorder="1" applyAlignment="1">
      <alignment horizontal="left" vertical="center" wrapText="1"/>
    </xf>
    <xf numFmtId="43" fontId="26" fillId="0" borderId="2" xfId="2" applyFont="1" applyBorder="1" applyAlignment="1">
      <alignment horizontal="center" vertical="center" wrapText="1"/>
    </xf>
    <xf numFmtId="0" fontId="34" fillId="6" borderId="14" xfId="0" applyFont="1" applyFill="1" applyBorder="1" applyAlignment="1">
      <alignment horizontal="center" vertical="center"/>
    </xf>
    <xf numFmtId="0" fontId="34" fillId="6" borderId="41" xfId="0" applyFont="1" applyFill="1" applyBorder="1" applyAlignment="1">
      <alignment horizontal="center" vertical="center"/>
    </xf>
    <xf numFmtId="0" fontId="34" fillId="6" borderId="41" xfId="0" applyFont="1" applyFill="1" applyBorder="1" applyAlignment="1">
      <alignment horizontal="center" vertical="center" wrapText="1"/>
    </xf>
    <xf numFmtId="0" fontId="30" fillId="3" borderId="56" xfId="3" applyFont="1" applyFill="1" applyBorder="1" applyAlignment="1">
      <alignment horizontal="center" vertical="center" wrapText="1"/>
    </xf>
    <xf numFmtId="0" fontId="26" fillId="0" borderId="8" xfId="0" applyFont="1" applyBorder="1" applyAlignment="1">
      <alignment horizontal="center" vertical="center"/>
    </xf>
    <xf numFmtId="0" fontId="28" fillId="0" borderId="11" xfId="0" applyFont="1" applyBorder="1"/>
    <xf numFmtId="0" fontId="26" fillId="0" borderId="9" xfId="0" applyFont="1" applyBorder="1" applyAlignment="1">
      <alignment horizontal="center" vertical="center"/>
    </xf>
    <xf numFmtId="0" fontId="26" fillId="0" borderId="12" xfId="0" applyFont="1" applyBorder="1" applyAlignment="1">
      <alignment horizontal="left" vertical="center" wrapText="1"/>
    </xf>
    <xf numFmtId="0" fontId="26" fillId="0" borderId="12" xfId="0" applyFont="1" applyBorder="1" applyAlignment="1">
      <alignment horizontal="center" vertical="center"/>
    </xf>
    <xf numFmtId="43" fontId="26" fillId="0" borderId="12" xfId="2" applyFont="1" applyBorder="1" applyAlignment="1">
      <alignment horizontal="center" vertical="center" wrapText="1"/>
    </xf>
    <xf numFmtId="0" fontId="28" fillId="0" borderId="57" xfId="0" applyFont="1" applyBorder="1"/>
    <xf numFmtId="0" fontId="26" fillId="0" borderId="16" xfId="0" applyFont="1" applyBorder="1" applyAlignment="1">
      <alignment horizontal="center" vertical="center"/>
    </xf>
    <xf numFmtId="0" fontId="26" fillId="0" borderId="1" xfId="0" applyFont="1" applyBorder="1" applyAlignment="1">
      <alignment horizontal="left" vertical="center" wrapText="1"/>
    </xf>
    <xf numFmtId="0" fontId="26" fillId="0" borderId="1" xfId="0" applyFont="1" applyBorder="1" applyAlignment="1">
      <alignment horizontal="center" vertical="center"/>
    </xf>
    <xf numFmtId="43" fontId="26" fillId="0" borderId="1" xfId="2" applyFont="1" applyBorder="1" applyAlignment="1">
      <alignment horizontal="center" vertical="center" wrapText="1"/>
    </xf>
    <xf numFmtId="0" fontId="28" fillId="0" borderId="17" xfId="0" applyFont="1" applyBorder="1"/>
    <xf numFmtId="0" fontId="34" fillId="6" borderId="63" xfId="0" applyFont="1" applyFill="1" applyBorder="1" applyAlignment="1">
      <alignment horizontal="center" vertical="center"/>
    </xf>
    <xf numFmtId="0" fontId="34" fillId="6" borderId="65" xfId="0" applyFont="1" applyFill="1" applyBorder="1" applyAlignment="1">
      <alignment horizontal="center" vertical="center"/>
    </xf>
    <xf numFmtId="0" fontId="34" fillId="6" borderId="65" xfId="0" applyFont="1" applyFill="1" applyBorder="1" applyAlignment="1">
      <alignment horizontal="center" vertical="center" wrapText="1"/>
    </xf>
    <xf numFmtId="0" fontId="30" fillId="3" borderId="64" xfId="3" applyFont="1" applyFill="1" applyBorder="1" applyAlignment="1">
      <alignment horizontal="center" vertical="center" wrapText="1"/>
    </xf>
    <xf numFmtId="0" fontId="34" fillId="6" borderId="66" xfId="0" applyFont="1" applyFill="1" applyBorder="1" applyAlignment="1">
      <alignment horizontal="center" vertical="center"/>
    </xf>
    <xf numFmtId="0" fontId="26" fillId="0" borderId="67" xfId="0" applyFont="1" applyBorder="1" applyAlignment="1">
      <alignment horizontal="center" vertical="center"/>
    </xf>
    <xf numFmtId="0" fontId="26" fillId="0" borderId="7" xfId="0" applyFont="1" applyBorder="1" applyAlignment="1">
      <alignment horizontal="center" vertical="center"/>
    </xf>
    <xf numFmtId="0" fontId="26" fillId="0" borderId="10" xfId="0" applyFont="1" applyBorder="1" applyAlignment="1">
      <alignment horizontal="center" vertical="center"/>
    </xf>
    <xf numFmtId="0" fontId="34" fillId="6" borderId="63" xfId="0" applyFont="1" applyFill="1" applyBorder="1" applyAlignment="1">
      <alignment horizontal="center" vertical="center" wrapText="1"/>
    </xf>
    <xf numFmtId="43" fontId="26" fillId="0" borderId="16" xfId="2" applyFont="1" applyBorder="1" applyAlignment="1">
      <alignment horizontal="center" vertical="center" wrapText="1"/>
    </xf>
    <xf numFmtId="43" fontId="26" fillId="0" borderId="8" xfId="2" applyFont="1" applyBorder="1" applyAlignment="1">
      <alignment horizontal="center" vertical="center" wrapText="1"/>
    </xf>
    <xf numFmtId="43" fontId="26" fillId="0" borderId="9" xfId="2" applyFont="1" applyBorder="1" applyAlignment="1">
      <alignment horizontal="center" vertical="center" wrapText="1"/>
    </xf>
    <xf numFmtId="1" fontId="27" fillId="8" borderId="2" xfId="3" applyNumberFormat="1" applyFont="1" applyFill="1" applyBorder="1" applyAlignment="1">
      <alignment horizontal="center" vertical="center"/>
    </xf>
    <xf numFmtId="0" fontId="27" fillId="8" borderId="2" xfId="3" applyFont="1" applyFill="1" applyBorder="1" applyAlignment="1">
      <alignment vertical="center"/>
    </xf>
    <xf numFmtId="0" fontId="34" fillId="6" borderId="56" xfId="0" applyFont="1" applyFill="1" applyBorder="1" applyAlignment="1">
      <alignment horizontal="center" vertical="center"/>
    </xf>
    <xf numFmtId="0" fontId="26" fillId="0" borderId="11" xfId="0" applyFont="1" applyBorder="1" applyAlignment="1">
      <alignment horizontal="center" vertical="center"/>
    </xf>
    <xf numFmtId="0" fontId="26" fillId="0" borderId="57" xfId="0" applyFont="1" applyBorder="1" applyAlignment="1">
      <alignment horizontal="center" vertical="center"/>
    </xf>
    <xf numFmtId="0" fontId="34" fillId="6" borderId="14" xfId="0" applyFont="1" applyFill="1" applyBorder="1" applyAlignment="1">
      <alignment horizontal="center" vertical="center" wrapText="1"/>
    </xf>
    <xf numFmtId="0" fontId="27" fillId="8" borderId="58" xfId="3" applyFont="1" applyFill="1" applyBorder="1" applyAlignment="1">
      <alignment vertical="center"/>
    </xf>
    <xf numFmtId="0" fontId="26" fillId="0" borderId="17" xfId="0" applyFont="1" applyBorder="1" applyAlignment="1">
      <alignment horizontal="center" vertical="center"/>
    </xf>
    <xf numFmtId="0" fontId="34" fillId="6" borderId="64" xfId="0" applyFont="1" applyFill="1" applyBorder="1" applyAlignment="1">
      <alignment horizontal="center" vertical="center"/>
    </xf>
    <xf numFmtId="0" fontId="29" fillId="0" borderId="39" xfId="0" applyFont="1" applyBorder="1" applyAlignment="1">
      <alignment vertical="center"/>
    </xf>
    <xf numFmtId="0" fontId="29" fillId="0" borderId="0" xfId="0" applyFont="1" applyAlignment="1">
      <alignment vertical="center"/>
    </xf>
    <xf numFmtId="0" fontId="34" fillId="8" borderId="2" xfId="0" applyFont="1" applyFill="1" applyBorder="1" applyAlignment="1">
      <alignment horizontal="center" vertical="center" wrapText="1"/>
    </xf>
    <xf numFmtId="0" fontId="34" fillId="8" borderId="2" xfId="0" applyFont="1" applyFill="1" applyBorder="1" applyAlignment="1">
      <alignment vertical="center" wrapText="1"/>
    </xf>
    <xf numFmtId="0" fontId="34" fillId="8" borderId="58" xfId="0" applyFont="1" applyFill="1" applyBorder="1" applyAlignment="1">
      <alignment vertical="center" wrapText="1"/>
    </xf>
    <xf numFmtId="43" fontId="28" fillId="0" borderId="42" xfId="0" applyNumberFormat="1" applyFont="1" applyBorder="1" applyAlignment="1">
      <alignment horizontal="center" vertical="center" wrapText="1"/>
    </xf>
    <xf numFmtId="43" fontId="28" fillId="0" borderId="23" xfId="0" applyNumberFormat="1" applyFont="1" applyBorder="1" applyAlignment="1">
      <alignment horizontal="center" vertical="center" wrapText="1"/>
    </xf>
    <xf numFmtId="0" fontId="28" fillId="0" borderId="1" xfId="0" applyFont="1" applyBorder="1" applyAlignment="1">
      <alignment horizontal="left" vertical="center" wrapText="1"/>
    </xf>
    <xf numFmtId="0" fontId="28" fillId="4" borderId="2" xfId="3" applyFont="1" applyFill="1" applyBorder="1" applyAlignment="1">
      <alignment horizontal="left" vertical="center" wrapText="1"/>
    </xf>
    <xf numFmtId="0" fontId="28" fillId="4" borderId="2" xfId="3" applyFont="1" applyFill="1" applyBorder="1" applyAlignment="1">
      <alignment horizontal="center" vertical="center"/>
    </xf>
    <xf numFmtId="1" fontId="28" fillId="4" borderId="2" xfId="3" applyNumberFormat="1" applyFont="1" applyFill="1" applyBorder="1" applyAlignment="1">
      <alignment horizontal="center" vertical="center"/>
    </xf>
    <xf numFmtId="43" fontId="28" fillId="0" borderId="2" xfId="2" applyFont="1" applyBorder="1" applyAlignment="1">
      <alignment vertical="center"/>
    </xf>
    <xf numFmtId="0" fontId="28" fillId="4" borderId="2" xfId="0" applyFont="1" applyFill="1" applyBorder="1" applyAlignment="1">
      <alignment vertical="center" wrapText="1"/>
    </xf>
    <xf numFmtId="0" fontId="28" fillId="0" borderId="2" xfId="0" applyFont="1" applyBorder="1" applyAlignment="1">
      <alignment vertical="center" wrapText="1"/>
    </xf>
    <xf numFmtId="166" fontId="28" fillId="8" borderId="2" xfId="3" applyNumberFormat="1" applyFont="1" applyFill="1" applyBorder="1" applyAlignment="1">
      <alignment horizontal="center" vertical="center"/>
    </xf>
    <xf numFmtId="0" fontId="28" fillId="8" borderId="2" xfId="3" applyFont="1" applyFill="1" applyBorder="1" applyAlignment="1">
      <alignment horizontal="center" vertical="center"/>
    </xf>
    <xf numFmtId="165" fontId="28" fillId="8" borderId="2" xfId="3" applyNumberFormat="1" applyFont="1" applyFill="1" applyBorder="1" applyAlignment="1">
      <alignment horizontal="center" vertical="center"/>
    </xf>
    <xf numFmtId="4" fontId="27" fillId="8" borderId="2" xfId="3" applyNumberFormat="1" applyFont="1" applyFill="1" applyBorder="1" applyAlignment="1">
      <alignment horizontal="right" vertical="center"/>
    </xf>
    <xf numFmtId="4" fontId="27" fillId="8" borderId="58" xfId="3" applyNumberFormat="1" applyFont="1" applyFill="1" applyBorder="1" applyAlignment="1">
      <alignment horizontal="right" vertical="center"/>
    </xf>
    <xf numFmtId="37" fontId="28" fillId="4" borderId="8" xfId="2" applyNumberFormat="1" applyFont="1" applyFill="1" applyBorder="1" applyAlignment="1">
      <alignment horizontal="center" vertical="center"/>
    </xf>
    <xf numFmtId="37" fontId="28" fillId="4" borderId="9" xfId="2" applyNumberFormat="1" applyFont="1" applyFill="1" applyBorder="1" applyAlignment="1">
      <alignment horizontal="center" vertical="center"/>
    </xf>
    <xf numFmtId="0" fontId="28" fillId="4" borderId="12" xfId="3" applyFont="1" applyFill="1" applyBorder="1" applyAlignment="1">
      <alignment horizontal="left" vertical="center" wrapText="1"/>
    </xf>
    <xf numFmtId="0" fontId="28" fillId="4" borderId="12" xfId="3" applyFont="1" applyFill="1" applyBorder="1" applyAlignment="1">
      <alignment horizontal="center" vertical="center"/>
    </xf>
    <xf numFmtId="1" fontId="28" fillId="4" borderId="12" xfId="3" applyNumberFormat="1" applyFont="1" applyFill="1" applyBorder="1" applyAlignment="1">
      <alignment horizontal="center" vertical="center"/>
    </xf>
    <xf numFmtId="0" fontId="28" fillId="0" borderId="12" xfId="0" applyFont="1" applyBorder="1" applyAlignment="1">
      <alignment vertical="center" wrapText="1"/>
    </xf>
    <xf numFmtId="43" fontId="28" fillId="0" borderId="12" xfId="2" applyFont="1" applyBorder="1" applyAlignment="1">
      <alignment vertical="center"/>
    </xf>
    <xf numFmtId="37" fontId="28" fillId="4" borderId="16" xfId="2" applyNumberFormat="1" applyFont="1" applyFill="1" applyBorder="1" applyAlignment="1">
      <alignment horizontal="center" vertical="center"/>
    </xf>
    <xf numFmtId="0" fontId="28" fillId="4" borderId="1" xfId="3" applyFont="1" applyFill="1" applyBorder="1" applyAlignment="1">
      <alignment horizontal="left" vertical="center" wrapText="1"/>
    </xf>
    <xf numFmtId="0" fontId="28" fillId="4" borderId="1" xfId="3" applyFont="1" applyFill="1" applyBorder="1" applyAlignment="1">
      <alignment horizontal="center" vertical="center"/>
    </xf>
    <xf numFmtId="1" fontId="28" fillId="4" borderId="1" xfId="3" applyNumberFormat="1" applyFont="1" applyFill="1" applyBorder="1" applyAlignment="1">
      <alignment horizontal="center" vertical="center"/>
    </xf>
    <xf numFmtId="0" fontId="28" fillId="0" borderId="1" xfId="0" applyFont="1" applyBorder="1" applyAlignment="1">
      <alignment horizontal="center" vertical="center" wrapText="1"/>
    </xf>
    <xf numFmtId="43" fontId="28" fillId="0" borderId="1" xfId="2" applyFont="1" applyBorder="1" applyAlignment="1">
      <alignment vertical="center"/>
    </xf>
    <xf numFmtId="0" fontId="27" fillId="3" borderId="63" xfId="3" applyFont="1" applyFill="1" applyBorder="1" applyAlignment="1">
      <alignment horizontal="center" vertical="center" wrapText="1"/>
    </xf>
    <xf numFmtId="0" fontId="27" fillId="3" borderId="66" xfId="3" applyFont="1" applyFill="1" applyBorder="1" applyAlignment="1">
      <alignment vertical="center" wrapText="1"/>
    </xf>
    <xf numFmtId="0" fontId="27" fillId="3" borderId="65" xfId="3" applyFont="1" applyFill="1" applyBorder="1" applyAlignment="1">
      <alignment horizontal="center" vertical="center" wrapText="1"/>
    </xf>
    <xf numFmtId="165" fontId="27" fillId="3" borderId="66" xfId="3" applyNumberFormat="1" applyFont="1" applyFill="1" applyBorder="1" applyAlignment="1">
      <alignment horizontal="center" vertical="center" wrapText="1"/>
    </xf>
    <xf numFmtId="0" fontId="30" fillId="3" borderId="65" xfId="3" applyFont="1" applyFill="1" applyBorder="1" applyAlignment="1">
      <alignment horizontal="center" vertical="center"/>
    </xf>
    <xf numFmtId="0" fontId="30" fillId="3" borderId="64" xfId="3" applyFont="1" applyFill="1" applyBorder="1" applyAlignment="1">
      <alignment horizontal="center" vertical="center"/>
    </xf>
    <xf numFmtId="1" fontId="28" fillId="4" borderId="67" xfId="3" applyNumberFormat="1" applyFont="1" applyFill="1" applyBorder="1" applyAlignment="1">
      <alignment horizontal="center" vertical="center"/>
    </xf>
    <xf numFmtId="1" fontId="28" fillId="4" borderId="7" xfId="3" applyNumberFormat="1" applyFont="1" applyFill="1" applyBorder="1" applyAlignment="1">
      <alignment horizontal="center" vertical="center"/>
    </xf>
    <xf numFmtId="166" fontId="28" fillId="4" borderId="7" xfId="3" applyNumberFormat="1" applyFont="1" applyFill="1" applyBorder="1" applyAlignment="1">
      <alignment horizontal="center" vertical="center"/>
    </xf>
    <xf numFmtId="1" fontId="28" fillId="4" borderId="10" xfId="3" applyNumberFormat="1" applyFont="1" applyFill="1" applyBorder="1" applyAlignment="1">
      <alignment horizontal="center" vertical="center"/>
    </xf>
    <xf numFmtId="0" fontId="30" fillId="3" borderId="63" xfId="3" applyFont="1" applyFill="1" applyBorder="1" applyAlignment="1">
      <alignment horizontal="center" vertical="center"/>
    </xf>
    <xf numFmtId="0" fontId="28" fillId="4" borderId="8" xfId="0" applyFont="1" applyFill="1" applyBorder="1" applyAlignment="1">
      <alignment vertical="center" wrapText="1"/>
    </xf>
    <xf numFmtId="0" fontId="28" fillId="0" borderId="8" xfId="0" applyFont="1" applyBorder="1" applyAlignment="1">
      <alignment vertical="center" wrapText="1"/>
    </xf>
    <xf numFmtId="0" fontId="28" fillId="0" borderId="9" xfId="0" applyFont="1" applyBorder="1" applyAlignment="1">
      <alignment vertical="center" wrapText="1"/>
    </xf>
    <xf numFmtId="0" fontId="27" fillId="8" borderId="50" xfId="0" applyFont="1" applyFill="1" applyBorder="1" applyAlignment="1">
      <alignment horizontal="center" vertical="center"/>
    </xf>
    <xf numFmtId="0" fontId="28" fillId="4" borderId="41" xfId="3" applyFont="1" applyFill="1" applyBorder="1" applyAlignment="1">
      <alignment horizontal="left" vertical="center" wrapText="1"/>
    </xf>
    <xf numFmtId="0" fontId="28" fillId="4" borderId="41" xfId="3" applyFont="1" applyFill="1" applyBorder="1" applyAlignment="1">
      <alignment horizontal="center" vertical="center"/>
    </xf>
    <xf numFmtId="1" fontId="28" fillId="4" borderId="41" xfId="3" applyNumberFormat="1" applyFont="1" applyFill="1" applyBorder="1" applyAlignment="1">
      <alignment horizontal="center" vertical="center"/>
    </xf>
    <xf numFmtId="0" fontId="28" fillId="4" borderId="0" xfId="3" applyFont="1" applyFill="1" applyAlignment="1">
      <alignment horizontal="center" vertical="center"/>
    </xf>
    <xf numFmtId="0" fontId="27" fillId="8" borderId="63" xfId="0" applyFont="1" applyFill="1" applyBorder="1" applyAlignment="1">
      <alignment vertical="center"/>
    </xf>
    <xf numFmtId="0" fontId="27" fillId="8" borderId="65" xfId="0" applyFont="1" applyFill="1" applyBorder="1" applyAlignment="1">
      <alignment vertical="center"/>
    </xf>
    <xf numFmtId="0" fontId="27" fillId="8" borderId="64" xfId="0" applyFont="1" applyFill="1" applyBorder="1" applyAlignment="1">
      <alignment vertical="center"/>
    </xf>
    <xf numFmtId="0" fontId="28" fillId="0" borderId="12" xfId="0" applyFont="1" applyBorder="1"/>
    <xf numFmtId="0" fontId="28" fillId="0" borderId="1" xfId="0" applyFont="1" applyBorder="1"/>
    <xf numFmtId="0" fontId="27" fillId="3" borderId="65" xfId="3" applyFont="1" applyFill="1" applyBorder="1" applyAlignment="1">
      <alignment vertical="center" wrapText="1"/>
    </xf>
    <xf numFmtId="0" fontId="27" fillId="8" borderId="2" xfId="3" applyFont="1" applyFill="1" applyBorder="1" applyAlignment="1">
      <alignment horizontal="center" vertical="center"/>
    </xf>
    <xf numFmtId="0" fontId="28" fillId="4" borderId="58" xfId="3" applyFont="1" applyFill="1" applyBorder="1" applyAlignment="1">
      <alignment horizontal="center" vertical="center"/>
    </xf>
    <xf numFmtId="1" fontId="28" fillId="4" borderId="32" xfId="3" applyNumberFormat="1" applyFont="1" applyFill="1" applyBorder="1" applyAlignment="1">
      <alignment horizontal="center" vertical="center"/>
    </xf>
    <xf numFmtId="1" fontId="28" fillId="4" borderId="15" xfId="3" applyNumberFormat="1" applyFont="1" applyFill="1" applyBorder="1" applyAlignment="1">
      <alignment horizontal="center" vertical="center"/>
    </xf>
    <xf numFmtId="0" fontId="28" fillId="4" borderId="58" xfId="3" applyFont="1" applyFill="1" applyBorder="1" applyAlignment="1">
      <alignment horizontal="left" vertical="center" wrapText="1"/>
    </xf>
    <xf numFmtId="1" fontId="28" fillId="4" borderId="58" xfId="3" applyNumberFormat="1" applyFont="1" applyFill="1" applyBorder="1" applyAlignment="1">
      <alignment horizontal="center" vertical="center"/>
    </xf>
    <xf numFmtId="0" fontId="28" fillId="4" borderId="1" xfId="0" applyFont="1" applyFill="1" applyBorder="1" applyAlignment="1">
      <alignment vertical="center" wrapText="1"/>
    </xf>
    <xf numFmtId="165" fontId="27" fillId="3" borderId="65" xfId="3" applyNumberFormat="1" applyFont="1" applyFill="1" applyBorder="1" applyAlignment="1">
      <alignment horizontal="center" vertical="center" wrapText="1"/>
    </xf>
    <xf numFmtId="37" fontId="28" fillId="4" borderId="69" xfId="2" applyNumberFormat="1" applyFont="1" applyFill="1" applyBorder="1" applyAlignment="1">
      <alignment horizontal="center" vertical="center"/>
    </xf>
    <xf numFmtId="0" fontId="28" fillId="0" borderId="58" xfId="0" applyFont="1" applyBorder="1" applyAlignment="1">
      <alignment vertical="center" wrapText="1"/>
    </xf>
    <xf numFmtId="0" fontId="28" fillId="0" borderId="58" xfId="0" applyFont="1" applyBorder="1"/>
    <xf numFmtId="0" fontId="28" fillId="0" borderId="13" xfId="0" applyFont="1" applyBorder="1"/>
    <xf numFmtId="37" fontId="28" fillId="4" borderId="14" xfId="2" applyNumberFormat="1" applyFont="1" applyFill="1" applyBorder="1" applyAlignment="1">
      <alignment horizontal="center" vertical="center"/>
    </xf>
    <xf numFmtId="0" fontId="28" fillId="0" borderId="41" xfId="0" applyFont="1" applyBorder="1" applyAlignment="1">
      <alignment vertical="center" wrapText="1"/>
    </xf>
    <xf numFmtId="0" fontId="28" fillId="0" borderId="41" xfId="0" applyFont="1" applyBorder="1"/>
    <xf numFmtId="0" fontId="28" fillId="0" borderId="56" xfId="0" applyFont="1" applyBorder="1"/>
    <xf numFmtId="0" fontId="28" fillId="4" borderId="69" xfId="0" applyFont="1" applyFill="1" applyBorder="1" applyAlignment="1">
      <alignment vertical="center" wrapText="1"/>
    </xf>
    <xf numFmtId="166" fontId="28" fillId="4" borderId="15" xfId="3" applyNumberFormat="1" applyFont="1" applyFill="1" applyBorder="1" applyAlignment="1">
      <alignment horizontal="center" vertical="center"/>
    </xf>
    <xf numFmtId="0" fontId="28" fillId="0" borderId="14" xfId="0" applyFont="1" applyBorder="1" applyAlignment="1">
      <alignment vertical="center" wrapText="1"/>
    </xf>
    <xf numFmtId="43" fontId="28" fillId="0" borderId="58" xfId="2" applyFont="1" applyBorder="1" applyAlignment="1">
      <alignment vertical="center"/>
    </xf>
    <xf numFmtId="43" fontId="28" fillId="0" borderId="41" xfId="2" applyFont="1" applyBorder="1" applyAlignment="1">
      <alignment vertical="center"/>
    </xf>
    <xf numFmtId="0" fontId="26" fillId="0" borderId="7" xfId="4" applyFont="1" applyBorder="1" applyAlignment="1">
      <alignment horizontal="center" vertical="center" wrapText="1"/>
    </xf>
    <xf numFmtId="0" fontId="28" fillId="4" borderId="16" xfId="0" applyFont="1" applyFill="1" applyBorder="1" applyAlignment="1">
      <alignment vertical="center" wrapText="1"/>
    </xf>
    <xf numFmtId="0" fontId="28" fillId="0" borderId="69" xfId="0" applyFont="1" applyBorder="1" applyAlignment="1">
      <alignment vertical="center" wrapText="1"/>
    </xf>
    <xf numFmtId="0" fontId="28" fillId="0" borderId="2" xfId="0" applyFont="1" applyBorder="1" applyAlignment="1">
      <alignment horizontal="center" vertical="center"/>
    </xf>
    <xf numFmtId="0" fontId="27" fillId="8" borderId="50" xfId="0" applyFont="1" applyFill="1" applyBorder="1" applyAlignment="1">
      <alignment vertical="center"/>
    </xf>
    <xf numFmtId="0" fontId="27" fillId="8" borderId="51" xfId="0" applyFont="1" applyFill="1" applyBorder="1" applyAlignment="1">
      <alignment vertical="center"/>
    </xf>
    <xf numFmtId="0" fontId="27" fillId="8" borderId="65" xfId="0" applyFont="1" applyFill="1" applyBorder="1" applyAlignment="1">
      <alignment vertical="center" wrapText="1"/>
    </xf>
    <xf numFmtId="0" fontId="27" fillId="8" borderId="64" xfId="0" applyFont="1" applyFill="1" applyBorder="1" applyAlignment="1">
      <alignment vertical="center" wrapText="1"/>
    </xf>
    <xf numFmtId="0" fontId="27" fillId="7" borderId="14" xfId="0" applyFont="1" applyFill="1" applyBorder="1" applyAlignment="1">
      <alignment horizontal="center" vertical="center"/>
    </xf>
    <xf numFmtId="0" fontId="27" fillId="7" borderId="41" xfId="0" applyFont="1" applyFill="1" applyBorder="1" applyAlignment="1">
      <alignment horizontal="center" vertical="center" wrapText="1"/>
    </xf>
    <xf numFmtId="0" fontId="27" fillId="7" borderId="41" xfId="0" applyFont="1" applyFill="1" applyBorder="1" applyAlignment="1">
      <alignment horizontal="center" vertical="center"/>
    </xf>
    <xf numFmtId="0" fontId="31" fillId="7" borderId="41" xfId="0" applyFont="1" applyFill="1" applyBorder="1" applyAlignment="1">
      <alignment horizontal="center" vertical="center" wrapText="1"/>
    </xf>
    <xf numFmtId="0" fontId="28" fillId="0" borderId="8" xfId="0" applyFont="1" applyBorder="1" applyAlignment="1">
      <alignment horizontal="center" vertical="center"/>
    </xf>
    <xf numFmtId="0" fontId="28" fillId="0" borderId="9" xfId="0" applyFont="1" applyBorder="1" applyAlignment="1">
      <alignment horizontal="center" vertical="center"/>
    </xf>
    <xf numFmtId="0" fontId="28" fillId="0" borderId="12" xfId="0" applyFont="1" applyBorder="1" applyAlignment="1">
      <alignment horizontal="left" vertical="center" wrapText="1"/>
    </xf>
    <xf numFmtId="0" fontId="28" fillId="0" borderId="12" xfId="0" applyFont="1" applyBorder="1" applyAlignment="1">
      <alignment horizontal="center" vertical="center"/>
    </xf>
    <xf numFmtId="0" fontId="27" fillId="7" borderId="56" xfId="0" applyFont="1" applyFill="1" applyBorder="1" applyAlignment="1">
      <alignment horizontal="center" vertical="center"/>
    </xf>
    <xf numFmtId="0" fontId="28" fillId="0" borderId="11" xfId="0" applyFont="1" applyBorder="1" applyAlignment="1">
      <alignment horizontal="center" vertical="center"/>
    </xf>
    <xf numFmtId="0" fontId="28" fillId="0" borderId="57" xfId="0" applyFont="1" applyBorder="1" applyAlignment="1">
      <alignment horizontal="center" vertical="center"/>
    </xf>
    <xf numFmtId="0" fontId="31" fillId="7" borderId="14" xfId="0" applyFont="1" applyFill="1" applyBorder="1" applyAlignment="1">
      <alignment horizontal="center" vertical="center" wrapText="1"/>
    </xf>
    <xf numFmtId="0" fontId="28" fillId="0" borderId="8" xfId="0" applyFont="1" applyBorder="1"/>
    <xf numFmtId="0" fontId="28" fillId="0" borderId="9" xfId="0" applyFont="1" applyBorder="1"/>
    <xf numFmtId="0" fontId="28" fillId="0" borderId="16" xfId="0" applyFont="1" applyBorder="1" applyAlignment="1">
      <alignment horizontal="center" vertical="center"/>
    </xf>
    <xf numFmtId="0" fontId="28" fillId="0" borderId="1" xfId="0" applyFont="1" applyBorder="1" applyAlignment="1">
      <alignment vertical="center" wrapText="1"/>
    </xf>
    <xf numFmtId="0" fontId="28" fillId="0" borderId="1" xfId="0" applyFont="1" applyBorder="1" applyAlignment="1">
      <alignment horizontal="center" vertical="center"/>
    </xf>
    <xf numFmtId="0" fontId="28" fillId="0" borderId="17" xfId="0" applyFont="1" applyBorder="1" applyAlignment="1">
      <alignment horizontal="center" vertical="center"/>
    </xf>
    <xf numFmtId="0" fontId="28" fillId="0" borderId="16" xfId="0" applyFont="1" applyBorder="1"/>
    <xf numFmtId="0" fontId="27" fillId="7" borderId="63" xfId="0" applyFont="1" applyFill="1" applyBorder="1" applyAlignment="1">
      <alignment horizontal="center" vertical="center"/>
    </xf>
    <xf numFmtId="0" fontId="27" fillId="7" borderId="65" xfId="0" applyFont="1" applyFill="1" applyBorder="1" applyAlignment="1">
      <alignment horizontal="center" vertical="center" wrapText="1"/>
    </xf>
    <xf numFmtId="0" fontId="27" fillId="7" borderId="65" xfId="0" applyFont="1" applyFill="1" applyBorder="1" applyAlignment="1">
      <alignment horizontal="center" vertical="center"/>
    </xf>
    <xf numFmtId="0" fontId="27" fillId="7" borderId="64" xfId="0" applyFont="1" applyFill="1" applyBorder="1" applyAlignment="1">
      <alignment horizontal="center" vertical="center"/>
    </xf>
    <xf numFmtId="0" fontId="31" fillId="7" borderId="63" xfId="0" applyFont="1" applyFill="1" applyBorder="1" applyAlignment="1">
      <alignment horizontal="center" vertical="center" wrapText="1"/>
    </xf>
    <xf numFmtId="0" fontId="31" fillId="7" borderId="65" xfId="0" applyFont="1" applyFill="1" applyBorder="1" applyAlignment="1">
      <alignment horizontal="center" vertical="center" wrapText="1"/>
    </xf>
    <xf numFmtId="0" fontId="27" fillId="8" borderId="2" xfId="0" applyFont="1" applyFill="1" applyBorder="1" applyAlignment="1">
      <alignment vertical="center"/>
    </xf>
    <xf numFmtId="0" fontId="27" fillId="8" borderId="58" xfId="0" applyFont="1" applyFill="1" applyBorder="1" applyAlignment="1">
      <alignment vertical="center" wrapText="1"/>
    </xf>
    <xf numFmtId="0" fontId="34" fillId="8" borderId="54" xfId="4" applyFont="1" applyFill="1" applyBorder="1" applyAlignment="1">
      <alignment horizontal="center" vertical="center" wrapText="1"/>
    </xf>
    <xf numFmtId="0" fontId="34" fillId="8" borderId="50" xfId="4" applyFont="1" applyFill="1" applyBorder="1" applyAlignment="1">
      <alignment vertical="center" wrapText="1"/>
    </xf>
    <xf numFmtId="0" fontId="34" fillId="8" borderId="63" xfId="4" applyFont="1" applyFill="1" applyBorder="1" applyAlignment="1">
      <alignment vertical="center" wrapText="1"/>
    </xf>
    <xf numFmtId="0" fontId="34" fillId="8" borderId="65" xfId="4" applyFont="1" applyFill="1" applyBorder="1" applyAlignment="1">
      <alignment vertical="center" wrapText="1"/>
    </xf>
    <xf numFmtId="0" fontId="34" fillId="8" borderId="64" xfId="4" applyFont="1" applyFill="1" applyBorder="1" applyAlignment="1">
      <alignment vertical="center" wrapText="1"/>
    </xf>
    <xf numFmtId="0" fontId="34" fillId="6" borderId="63" xfId="4" applyFont="1" applyFill="1" applyBorder="1" applyAlignment="1">
      <alignment horizontal="center" vertical="center"/>
    </xf>
    <xf numFmtId="0" fontId="34" fillId="6" borderId="65" xfId="4" applyFont="1" applyFill="1" applyBorder="1" applyAlignment="1">
      <alignment vertical="center"/>
    </xf>
    <xf numFmtId="0" fontId="34" fillId="6" borderId="65" xfId="4" applyFont="1" applyFill="1" applyBorder="1" applyAlignment="1">
      <alignment horizontal="center" vertical="center" wrapText="1"/>
    </xf>
    <xf numFmtId="0" fontId="26" fillId="0" borderId="8" xfId="4" applyFont="1" applyBorder="1" applyAlignment="1">
      <alignment horizontal="center" vertical="center" wrapText="1"/>
    </xf>
    <xf numFmtId="0" fontId="25" fillId="0" borderId="2" xfId="4" applyFont="1" applyBorder="1"/>
    <xf numFmtId="0" fontId="26" fillId="0" borderId="2" xfId="4" applyFont="1" applyBorder="1" applyAlignment="1">
      <alignment vertical="center" wrapText="1"/>
    </xf>
    <xf numFmtId="0" fontId="26" fillId="0" borderId="58" xfId="4" applyFont="1" applyBorder="1" applyAlignment="1">
      <alignment horizontal="left" vertical="center" wrapText="1"/>
    </xf>
    <xf numFmtId="0" fontId="26" fillId="0" borderId="58" xfId="4" applyFont="1" applyBorder="1" applyAlignment="1">
      <alignment horizontal="center" vertical="center" wrapText="1"/>
    </xf>
    <xf numFmtId="0" fontId="26" fillId="0" borderId="32" xfId="4" applyFont="1" applyBorder="1" applyAlignment="1">
      <alignment horizontal="center" vertical="center" wrapText="1"/>
    </xf>
    <xf numFmtId="0" fontId="26" fillId="0" borderId="41" xfId="4" applyFont="1" applyBorder="1" applyAlignment="1">
      <alignment horizontal="left" vertical="center" wrapText="1"/>
    </xf>
    <xf numFmtId="0" fontId="26" fillId="0" borderId="15" xfId="4" applyFont="1" applyBorder="1" applyAlignment="1">
      <alignment horizontal="center" vertical="center" wrapText="1"/>
    </xf>
    <xf numFmtId="0" fontId="26" fillId="0" borderId="10" xfId="4" applyFont="1" applyBorder="1" applyAlignment="1">
      <alignment horizontal="center" vertical="center" wrapText="1"/>
    </xf>
    <xf numFmtId="0" fontId="25" fillId="0" borderId="60" xfId="4" applyFont="1" applyBorder="1"/>
    <xf numFmtId="0" fontId="25" fillId="0" borderId="36" xfId="4" applyFont="1" applyBorder="1"/>
    <xf numFmtId="0" fontId="25" fillId="0" borderId="38" xfId="4" applyFont="1" applyBorder="1"/>
    <xf numFmtId="0" fontId="25" fillId="0" borderId="11" xfId="4" applyFont="1" applyBorder="1"/>
    <xf numFmtId="0" fontId="26" fillId="0" borderId="9" xfId="4" applyFont="1" applyBorder="1" applyAlignment="1">
      <alignment horizontal="center" vertical="center" wrapText="1"/>
    </xf>
    <xf numFmtId="0" fontId="25" fillId="0" borderId="12" xfId="4" applyFont="1" applyBorder="1"/>
    <xf numFmtId="0" fontId="26" fillId="0" borderId="16" xfId="4" applyFont="1" applyBorder="1" applyAlignment="1">
      <alignment horizontal="center" vertical="center" wrapText="1"/>
    </xf>
    <xf numFmtId="0" fontId="26" fillId="0" borderId="1" xfId="4" applyFont="1" applyBorder="1" applyAlignment="1">
      <alignment horizontal="left" vertical="center" wrapText="1"/>
    </xf>
    <xf numFmtId="0" fontId="26" fillId="0" borderId="1" xfId="4" applyFont="1" applyBorder="1" applyAlignment="1">
      <alignment horizontal="center" vertical="center" wrapText="1"/>
    </xf>
    <xf numFmtId="0" fontId="25" fillId="0" borderId="1" xfId="4" applyFont="1" applyBorder="1"/>
    <xf numFmtId="0" fontId="25" fillId="0" borderId="17" xfId="4" applyFont="1" applyBorder="1"/>
    <xf numFmtId="0" fontId="34" fillId="6" borderId="65" xfId="3" applyFont="1" applyFill="1" applyBorder="1" applyAlignment="1">
      <alignment horizontal="center" vertical="center" wrapText="1"/>
    </xf>
    <xf numFmtId="0" fontId="34" fillId="6" borderId="66" xfId="3" applyFont="1" applyFill="1" applyBorder="1" applyAlignment="1">
      <alignment horizontal="center" vertical="center"/>
    </xf>
    <xf numFmtId="0" fontId="26" fillId="0" borderId="67" xfId="4" applyFont="1" applyBorder="1" applyAlignment="1">
      <alignment horizontal="center" vertical="center" wrapText="1"/>
    </xf>
    <xf numFmtId="0" fontId="34" fillId="6" borderId="63" xfId="3" applyFont="1" applyFill="1" applyBorder="1" applyAlignment="1">
      <alignment horizontal="center" vertical="center" wrapText="1"/>
    </xf>
    <xf numFmtId="0" fontId="25" fillId="0" borderId="16" xfId="4" applyFont="1" applyBorder="1"/>
    <xf numFmtId="0" fontId="25" fillId="0" borderId="8" xfId="4" applyFont="1" applyBorder="1"/>
    <xf numFmtId="0" fontId="26" fillId="0" borderId="69" xfId="4" applyFont="1" applyBorder="1" applyAlignment="1">
      <alignment horizontal="center" vertical="center" wrapText="1"/>
    </xf>
    <xf numFmtId="0" fontId="25" fillId="0" borderId="69" xfId="4" applyFont="1" applyBorder="1"/>
    <xf numFmtId="0" fontId="25" fillId="0" borderId="58" xfId="4" applyFont="1" applyBorder="1"/>
    <xf numFmtId="0" fontId="25" fillId="0" borderId="13" xfId="4" applyFont="1" applyBorder="1"/>
    <xf numFmtId="0" fontId="28" fillId="0" borderId="16" xfId="0" applyFont="1" applyBorder="1" applyAlignment="1">
      <alignment vertical="center" wrapText="1"/>
    </xf>
    <xf numFmtId="0" fontId="26" fillId="0" borderId="14" xfId="4" applyFont="1" applyBorder="1" applyAlignment="1">
      <alignment horizontal="center" vertical="center" wrapText="1"/>
    </xf>
    <xf numFmtId="0" fontId="25" fillId="0" borderId="14" xfId="4" applyFont="1" applyBorder="1"/>
    <xf numFmtId="0" fontId="25" fillId="0" borderId="41" xfId="4" applyFont="1" applyBorder="1"/>
    <xf numFmtId="0" fontId="25" fillId="0" borderId="56" xfId="4" applyFont="1" applyBorder="1"/>
    <xf numFmtId="0" fontId="25" fillId="0" borderId="9" xfId="4" applyFont="1" applyBorder="1"/>
    <xf numFmtId="0" fontId="25" fillId="0" borderId="57" xfId="4" applyFont="1" applyBorder="1"/>
    <xf numFmtId="2" fontId="26" fillId="0" borderId="2" xfId="3" applyNumberFormat="1" applyFont="1" applyBorder="1" applyAlignment="1">
      <alignment horizontal="left" vertical="center" wrapText="1"/>
    </xf>
    <xf numFmtId="0" fontId="28" fillId="0" borderId="11" xfId="3" applyFont="1" applyBorder="1"/>
    <xf numFmtId="0" fontId="26" fillId="0" borderId="9" xfId="3" applyFont="1" applyBorder="1" applyAlignment="1">
      <alignment horizontal="center" vertical="center" wrapText="1"/>
    </xf>
    <xf numFmtId="2" fontId="26" fillId="0" borderId="12" xfId="3" applyNumberFormat="1" applyFont="1" applyBorder="1" applyAlignment="1">
      <alignment horizontal="left" vertical="center" wrapText="1"/>
    </xf>
    <xf numFmtId="2" fontId="26" fillId="0" borderId="1" xfId="3" applyNumberFormat="1" applyFont="1" applyBorder="1" applyAlignment="1">
      <alignment horizontal="left" vertical="center" wrapText="1"/>
    </xf>
    <xf numFmtId="0" fontId="28" fillId="0" borderId="17" xfId="3" applyFont="1" applyBorder="1"/>
    <xf numFmtId="0" fontId="26" fillId="0" borderId="67" xfId="3" applyFont="1" applyBorder="1" applyAlignment="1">
      <alignment horizontal="center" vertical="center" wrapText="1"/>
    </xf>
    <xf numFmtId="0" fontId="26" fillId="0" borderId="7" xfId="3" applyFont="1" applyBorder="1" applyAlignment="1">
      <alignment horizontal="center" vertical="center" wrapText="1"/>
    </xf>
    <xf numFmtId="0" fontId="26" fillId="0" borderId="69" xfId="3" applyFont="1" applyBorder="1" applyAlignment="1">
      <alignment horizontal="center" vertical="center" wrapText="1"/>
    </xf>
    <xf numFmtId="0" fontId="26" fillId="0" borderId="32" xfId="3" applyFont="1" applyBorder="1" applyAlignment="1">
      <alignment horizontal="center" vertical="center" wrapText="1"/>
    </xf>
    <xf numFmtId="2" fontId="26" fillId="0" borderId="58" xfId="3" applyNumberFormat="1" applyFont="1" applyBorder="1" applyAlignment="1">
      <alignment horizontal="left" vertical="center" wrapText="1"/>
    </xf>
    <xf numFmtId="0" fontId="28" fillId="0" borderId="13" xfId="3" applyFont="1" applyBorder="1"/>
    <xf numFmtId="0" fontId="26" fillId="0" borderId="14" xfId="3" applyFont="1" applyBorder="1" applyAlignment="1">
      <alignment horizontal="center" vertical="center" wrapText="1"/>
    </xf>
    <xf numFmtId="2" fontId="26" fillId="0" borderId="41" xfId="3" applyNumberFormat="1" applyFont="1" applyBorder="1" applyAlignment="1">
      <alignment horizontal="left" vertical="center" wrapText="1"/>
    </xf>
    <xf numFmtId="0" fontId="10" fillId="4" borderId="10" xfId="0" applyFont="1" applyFill="1" applyBorder="1" applyAlignment="1">
      <alignment horizontal="center" vertical="center"/>
    </xf>
    <xf numFmtId="0" fontId="10" fillId="4" borderId="19" xfId="0" applyFont="1" applyFill="1" applyBorder="1" applyAlignment="1">
      <alignment horizontal="center" vertical="center"/>
    </xf>
    <xf numFmtId="0" fontId="10" fillId="4" borderId="20" xfId="0" applyFont="1" applyFill="1" applyBorder="1" applyAlignment="1">
      <alignment horizontal="center" vertical="center"/>
    </xf>
    <xf numFmtId="0" fontId="15" fillId="4" borderId="3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36" xfId="0" applyFont="1" applyFill="1" applyBorder="1" applyAlignment="1">
      <alignment horizontal="center" vertical="center" wrapText="1"/>
    </xf>
    <xf numFmtId="0" fontId="7" fillId="4" borderId="10" xfId="0" applyFont="1" applyFill="1" applyBorder="1" applyAlignment="1">
      <alignment horizontal="left" vertical="center"/>
    </xf>
    <xf numFmtId="0" fontId="7" fillId="4" borderId="19" xfId="0" applyFont="1" applyFill="1" applyBorder="1" applyAlignment="1">
      <alignment horizontal="left" vertical="center"/>
    </xf>
    <xf numFmtId="0" fontId="7" fillId="4" borderId="20" xfId="0" applyFont="1" applyFill="1" applyBorder="1" applyAlignment="1">
      <alignment horizontal="left" vertical="center"/>
    </xf>
    <xf numFmtId="0" fontId="7" fillId="0" borderId="37" xfId="0" applyFont="1" applyBorder="1" applyAlignment="1">
      <alignment horizontal="left" vertical="center" wrapText="1"/>
    </xf>
    <xf numFmtId="0" fontId="7" fillId="0" borderId="4" xfId="0" applyFont="1" applyBorder="1" applyAlignment="1">
      <alignment horizontal="left" vertical="center" wrapText="1"/>
    </xf>
    <xf numFmtId="0" fontId="7" fillId="0" borderId="38" xfId="0" applyFont="1" applyBorder="1" applyAlignment="1">
      <alignment horizontal="left" vertical="center" wrapText="1"/>
    </xf>
    <xf numFmtId="14" fontId="7" fillId="4" borderId="5" xfId="0" applyNumberFormat="1" applyFont="1" applyFill="1" applyBorder="1" applyAlignment="1">
      <alignment horizontal="left" vertical="center"/>
    </xf>
    <xf numFmtId="14" fontId="7" fillId="4" borderId="6" xfId="0" applyNumberFormat="1" applyFont="1" applyFill="1" applyBorder="1" applyAlignment="1">
      <alignment horizontal="left" vertical="center"/>
    </xf>
    <xf numFmtId="0" fontId="16" fillId="8" borderId="7" xfId="1" applyFill="1" applyBorder="1" applyAlignment="1">
      <alignment horizontal="left" vertical="center"/>
    </xf>
    <xf numFmtId="0" fontId="7" fillId="8" borderId="30" xfId="0" applyFont="1" applyFill="1" applyBorder="1" applyAlignment="1">
      <alignment horizontal="left" vertical="center"/>
    </xf>
    <xf numFmtId="0" fontId="7" fillId="8" borderId="31" xfId="0" applyFont="1" applyFill="1" applyBorder="1" applyAlignment="1">
      <alignment horizontal="left" vertical="center"/>
    </xf>
    <xf numFmtId="0" fontId="10" fillId="4" borderId="7" xfId="0" applyFont="1" applyFill="1" applyBorder="1" applyAlignment="1">
      <alignment horizontal="center" vertical="center" wrapText="1"/>
    </xf>
    <xf numFmtId="0" fontId="10" fillId="4" borderId="30" xfId="0" applyFont="1" applyFill="1" applyBorder="1" applyAlignment="1">
      <alignment horizontal="center" vertical="center" wrapText="1"/>
    </xf>
    <xf numFmtId="0" fontId="10" fillId="4" borderId="31" xfId="0" applyFont="1" applyFill="1" applyBorder="1" applyAlignment="1">
      <alignment horizontal="center" vertical="center" wrapText="1"/>
    </xf>
    <xf numFmtId="0" fontId="10" fillId="4" borderId="7" xfId="0" applyFont="1" applyFill="1" applyBorder="1" applyAlignment="1">
      <alignment horizontal="center" vertical="center"/>
    </xf>
    <xf numFmtId="0" fontId="10" fillId="4" borderId="30" xfId="0" applyFont="1" applyFill="1" applyBorder="1" applyAlignment="1">
      <alignment horizontal="center" vertical="center"/>
    </xf>
    <xf numFmtId="0" fontId="10" fillId="4" borderId="31" xfId="0" applyFont="1" applyFill="1" applyBorder="1" applyAlignment="1">
      <alignment horizontal="center" vertical="center"/>
    </xf>
    <xf numFmtId="0" fontId="7" fillId="4" borderId="0" xfId="0" applyFont="1" applyFill="1" applyAlignment="1">
      <alignment horizontal="left" vertical="top" wrapText="1"/>
    </xf>
    <xf numFmtId="0" fontId="7" fillId="4" borderId="32" xfId="0" applyFont="1" applyFill="1" applyBorder="1" applyAlignment="1">
      <alignment horizontal="center" vertical="center"/>
    </xf>
    <xf numFmtId="0" fontId="7" fillId="4" borderId="33" xfId="0" applyFont="1" applyFill="1" applyBorder="1" applyAlignment="1">
      <alignment horizontal="center" vertical="center"/>
    </xf>
    <xf numFmtId="0" fontId="7" fillId="4" borderId="34" xfId="0" applyFont="1" applyFill="1" applyBorder="1" applyAlignment="1">
      <alignment horizontal="center" vertical="center"/>
    </xf>
    <xf numFmtId="0" fontId="7" fillId="4" borderId="35" xfId="0" applyFont="1" applyFill="1" applyBorder="1" applyAlignment="1">
      <alignment horizontal="center" vertical="center"/>
    </xf>
    <xf numFmtId="0" fontId="7" fillId="4" borderId="0" xfId="0" applyFont="1" applyFill="1" applyAlignment="1">
      <alignment horizontal="center" vertical="center"/>
    </xf>
    <xf numFmtId="0" fontId="7" fillId="4" borderId="36" xfId="0" applyFont="1" applyFill="1" applyBorder="1" applyAlignment="1">
      <alignment horizontal="center" vertical="center"/>
    </xf>
    <xf numFmtId="0" fontId="7" fillId="4" borderId="37" xfId="0" applyFont="1" applyFill="1" applyBorder="1" applyAlignment="1">
      <alignment horizontal="center" vertical="center"/>
    </xf>
    <xf numFmtId="0" fontId="7" fillId="4" borderId="4" xfId="0" applyFont="1" applyFill="1" applyBorder="1" applyAlignment="1">
      <alignment horizontal="center" vertical="center"/>
    </xf>
    <xf numFmtId="0" fontId="7" fillId="4" borderId="38" xfId="0" applyFont="1" applyFill="1" applyBorder="1" applyAlignment="1">
      <alignment horizontal="center" vertical="center"/>
    </xf>
    <xf numFmtId="0" fontId="10" fillId="3" borderId="18" xfId="0" applyFont="1" applyFill="1" applyBorder="1" applyAlignment="1">
      <alignment horizontal="center" vertical="center"/>
    </xf>
    <xf numFmtId="0" fontId="10" fillId="3" borderId="5" xfId="0" applyFont="1" applyFill="1" applyBorder="1" applyAlignment="1">
      <alignment horizontal="center" vertical="center"/>
    </xf>
    <xf numFmtId="0" fontId="10" fillId="3" borderId="6" xfId="0" applyFont="1" applyFill="1" applyBorder="1" applyAlignment="1">
      <alignment horizontal="center" vertical="center"/>
    </xf>
    <xf numFmtId="0" fontId="7" fillId="4" borderId="15" xfId="0" applyFont="1" applyFill="1" applyBorder="1" applyAlignment="1">
      <alignment horizontal="left" vertical="center"/>
    </xf>
    <xf numFmtId="0" fontId="7" fillId="4" borderId="5" xfId="0" applyFont="1" applyFill="1" applyBorder="1" applyAlignment="1">
      <alignment horizontal="left" vertical="center"/>
    </xf>
    <xf numFmtId="0" fontId="7" fillId="4" borderId="6" xfId="0" applyFont="1" applyFill="1" applyBorder="1" applyAlignment="1">
      <alignment horizontal="left" vertical="center"/>
    </xf>
    <xf numFmtId="0" fontId="7" fillId="4" borderId="7" xfId="0" applyFont="1" applyFill="1" applyBorder="1" applyAlignment="1">
      <alignment horizontal="left" vertical="center"/>
    </xf>
    <xf numFmtId="0" fontId="7" fillId="4" borderId="30" xfId="0" applyFont="1" applyFill="1" applyBorder="1" applyAlignment="1">
      <alignment horizontal="left" vertical="center"/>
    </xf>
    <xf numFmtId="0" fontId="7" fillId="4" borderId="31" xfId="0" applyFont="1" applyFill="1" applyBorder="1" applyAlignment="1">
      <alignment horizontal="left" vertical="center"/>
    </xf>
    <xf numFmtId="167" fontId="7" fillId="8" borderId="5" xfId="0" applyNumberFormat="1" applyFont="1" applyFill="1" applyBorder="1" applyAlignment="1">
      <alignment horizontal="center" vertical="center"/>
    </xf>
    <xf numFmtId="167" fontId="7" fillId="8" borderId="6" xfId="0" applyNumberFormat="1" applyFont="1" applyFill="1" applyBorder="1" applyAlignment="1">
      <alignment horizontal="center" vertical="center"/>
    </xf>
    <xf numFmtId="167" fontId="7" fillId="8" borderId="30" xfId="0" applyNumberFormat="1" applyFont="1" applyFill="1" applyBorder="1" applyAlignment="1">
      <alignment horizontal="center" vertical="center"/>
    </xf>
    <xf numFmtId="167" fontId="7" fillId="8" borderId="31" xfId="0" applyNumberFormat="1" applyFont="1" applyFill="1" applyBorder="1" applyAlignment="1">
      <alignment horizontal="center" vertical="center"/>
    </xf>
    <xf numFmtId="0" fontId="15" fillId="3" borderId="47" xfId="0" applyFont="1" applyFill="1" applyBorder="1" applyAlignment="1">
      <alignment horizontal="center" vertical="center" wrapText="1"/>
    </xf>
    <xf numFmtId="0" fontId="15" fillId="3" borderId="48" xfId="0" applyFont="1" applyFill="1" applyBorder="1" applyAlignment="1">
      <alignment horizontal="center" vertical="center"/>
    </xf>
    <xf numFmtId="0" fontId="15" fillId="3" borderId="46" xfId="0" applyFont="1" applyFill="1" applyBorder="1" applyAlignment="1">
      <alignment horizontal="center" vertical="center"/>
    </xf>
    <xf numFmtId="0" fontId="4" fillId="3" borderId="26" xfId="0" applyFont="1" applyFill="1" applyBorder="1" applyAlignment="1">
      <alignment horizontal="left" vertical="center" wrapText="1"/>
    </xf>
    <xf numFmtId="0" fontId="4" fillId="3" borderId="27" xfId="0" applyFont="1" applyFill="1" applyBorder="1" applyAlignment="1">
      <alignment horizontal="left" vertical="center" wrapText="1"/>
    </xf>
    <xf numFmtId="0" fontId="7" fillId="0" borderId="7" xfId="0" applyFont="1" applyBorder="1" applyAlignment="1">
      <alignment horizontal="left" vertical="center"/>
    </xf>
    <xf numFmtId="0" fontId="7" fillId="0" borderId="30" xfId="0" applyFont="1" applyBorder="1" applyAlignment="1">
      <alignment horizontal="left" vertical="center"/>
    </xf>
    <xf numFmtId="0" fontId="7" fillId="0" borderId="31" xfId="0" applyFont="1" applyBorder="1" applyAlignment="1">
      <alignment horizontal="left" vertical="center"/>
    </xf>
    <xf numFmtId="0" fontId="16" fillId="0" borderId="7" xfId="1" applyBorder="1" applyAlignment="1">
      <alignment horizontal="left" vertical="center"/>
    </xf>
    <xf numFmtId="14" fontId="7" fillId="4" borderId="30" xfId="0" applyNumberFormat="1" applyFont="1" applyFill="1" applyBorder="1" applyAlignment="1">
      <alignment horizontal="left" vertical="center"/>
    </xf>
    <xf numFmtId="14" fontId="7" fillId="4" borderId="31" xfId="0" applyNumberFormat="1" applyFont="1" applyFill="1" applyBorder="1" applyAlignment="1">
      <alignment horizontal="left" vertical="center"/>
    </xf>
    <xf numFmtId="0" fontId="4" fillId="4" borderId="4" xfId="0" applyFont="1" applyFill="1" applyBorder="1" applyAlignment="1">
      <alignment horizontal="center" vertical="center"/>
    </xf>
    <xf numFmtId="0" fontId="4" fillId="3" borderId="9" xfId="0" applyFont="1" applyFill="1" applyBorder="1" applyAlignment="1">
      <alignment horizontal="left" vertical="center"/>
    </xf>
    <xf numFmtId="0" fontId="4" fillId="3" borderId="12" xfId="0" applyFont="1" applyFill="1" applyBorder="1" applyAlignment="1">
      <alignment horizontal="left" vertical="center"/>
    </xf>
    <xf numFmtId="0" fontId="4" fillId="3" borderId="57" xfId="0" applyFont="1" applyFill="1" applyBorder="1" applyAlignment="1">
      <alignment horizontal="left" vertical="center"/>
    </xf>
    <xf numFmtId="0" fontId="4" fillId="3" borderId="14" xfId="0" applyFont="1" applyFill="1" applyBorder="1" applyAlignment="1">
      <alignment horizontal="left" vertical="center"/>
    </xf>
    <xf numFmtId="0" fontId="4" fillId="3" borderId="41" xfId="0" applyFont="1" applyFill="1" applyBorder="1" applyAlignment="1">
      <alignment horizontal="left" vertical="center"/>
    </xf>
    <xf numFmtId="0" fontId="4" fillId="3" borderId="56" xfId="0" applyFont="1" applyFill="1" applyBorder="1" applyAlignment="1">
      <alignment horizontal="left" vertical="center"/>
    </xf>
    <xf numFmtId="0" fontId="4" fillId="3" borderId="8" xfId="0" applyFont="1" applyFill="1" applyBorder="1" applyAlignment="1">
      <alignment horizontal="left" vertical="center"/>
    </xf>
    <xf numFmtId="0" fontId="4" fillId="3" borderId="2" xfId="0" applyFont="1" applyFill="1" applyBorder="1" applyAlignment="1">
      <alignment horizontal="left" vertical="center"/>
    </xf>
    <xf numFmtId="0" fontId="4" fillId="3" borderId="11" xfId="0" applyFont="1" applyFill="1" applyBorder="1" applyAlignment="1">
      <alignment horizontal="left" vertical="center"/>
    </xf>
    <xf numFmtId="14" fontId="7" fillId="8" borderId="19" xfId="0" applyNumberFormat="1" applyFont="1" applyFill="1" applyBorder="1" applyAlignment="1">
      <alignment horizontal="left" vertical="top" wrapText="1"/>
    </xf>
    <xf numFmtId="14" fontId="7" fillId="8" borderId="20" xfId="0" applyNumberFormat="1" applyFont="1" applyFill="1" applyBorder="1" applyAlignment="1">
      <alignment horizontal="left" vertical="top" wrapText="1"/>
    </xf>
    <xf numFmtId="14" fontId="7" fillId="8" borderId="30" xfId="0" applyNumberFormat="1" applyFont="1" applyFill="1" applyBorder="1" applyAlignment="1">
      <alignment horizontal="left" vertical="center"/>
    </xf>
    <xf numFmtId="14" fontId="7" fillId="8" borderId="31" xfId="0" applyNumberFormat="1" applyFont="1" applyFill="1" applyBorder="1" applyAlignment="1">
      <alignment horizontal="left" vertical="center"/>
    </xf>
    <xf numFmtId="0" fontId="32" fillId="0" borderId="59" xfId="0" applyFont="1" applyBorder="1" applyAlignment="1">
      <alignment horizontal="left" vertical="top"/>
    </xf>
    <xf numFmtId="0" fontId="27" fillId="0" borderId="3" xfId="0" applyFont="1" applyBorder="1" applyAlignment="1">
      <alignment horizontal="left" vertical="top"/>
    </xf>
    <xf numFmtId="0" fontId="27" fillId="0" borderId="60" xfId="0" applyFont="1" applyBorder="1" applyAlignment="1">
      <alignment horizontal="left" vertical="top"/>
    </xf>
    <xf numFmtId="0" fontId="27" fillId="0" borderId="39" xfId="0" applyFont="1" applyBorder="1" applyAlignment="1">
      <alignment horizontal="left" vertical="top"/>
    </xf>
    <xf numFmtId="0" fontId="27" fillId="0" borderId="0" xfId="0" applyFont="1" applyAlignment="1">
      <alignment horizontal="left" vertical="top"/>
    </xf>
    <xf numFmtId="0" fontId="27" fillId="0" borderId="36" xfId="0" applyFont="1" applyBorder="1" applyAlignment="1">
      <alignment horizontal="left" vertical="top"/>
    </xf>
    <xf numFmtId="0" fontId="27" fillId="0" borderId="40" xfId="0" applyFont="1" applyBorder="1" applyAlignment="1">
      <alignment horizontal="left" vertical="top"/>
    </xf>
    <xf numFmtId="0" fontId="27" fillId="0" borderId="4" xfId="0" applyFont="1" applyBorder="1" applyAlignment="1">
      <alignment horizontal="left" vertical="top"/>
    </xf>
    <xf numFmtId="0" fontId="27" fillId="0" borderId="38" xfId="0" applyFont="1" applyBorder="1" applyAlignment="1">
      <alignment horizontal="left" vertical="top"/>
    </xf>
    <xf numFmtId="0" fontId="27" fillId="8" borderId="2" xfId="3" applyFont="1" applyFill="1" applyBorder="1" applyAlignment="1">
      <alignment horizontal="left" vertical="center" wrapText="1"/>
    </xf>
    <xf numFmtId="0" fontId="30" fillId="3" borderId="50" xfId="0" applyFont="1" applyFill="1" applyBorder="1" applyAlignment="1">
      <alignment horizontal="center" vertical="center"/>
    </xf>
    <xf numFmtId="0" fontId="30" fillId="3" borderId="52" xfId="0" applyFont="1" applyFill="1" applyBorder="1" applyAlignment="1">
      <alignment horizontal="center" vertical="center"/>
    </xf>
    <xf numFmtId="0" fontId="27" fillId="8" borderId="66" xfId="3" applyFont="1" applyFill="1" applyBorder="1" applyAlignment="1">
      <alignment horizontal="left" vertical="center" wrapText="1"/>
    </xf>
    <xf numFmtId="0" fontId="27" fillId="8" borderId="51" xfId="3" applyFont="1" applyFill="1" applyBorder="1" applyAlignment="1">
      <alignment horizontal="left" vertical="center" wrapText="1"/>
    </xf>
    <xf numFmtId="0" fontId="30" fillId="3" borderId="39" xfId="0" applyFont="1" applyFill="1" applyBorder="1" applyAlignment="1">
      <alignment horizontal="center" vertical="center"/>
    </xf>
    <xf numFmtId="0" fontId="30" fillId="3" borderId="36" xfId="0" applyFont="1" applyFill="1" applyBorder="1" applyAlignment="1">
      <alignment horizontal="center" vertical="center"/>
    </xf>
    <xf numFmtId="0" fontId="27" fillId="8" borderId="10" xfId="3" applyFont="1" applyFill="1" applyBorder="1" applyAlignment="1">
      <alignment horizontal="left" vertical="center" wrapText="1"/>
    </xf>
    <xf numFmtId="0" fontId="27" fillId="8" borderId="19" xfId="3" applyFont="1" applyFill="1" applyBorder="1" applyAlignment="1">
      <alignment horizontal="left" vertical="center" wrapText="1"/>
    </xf>
    <xf numFmtId="0" fontId="34" fillId="8" borderId="59" xfId="4" applyFont="1" applyFill="1" applyBorder="1" applyAlignment="1">
      <alignment horizontal="center" vertical="center"/>
    </xf>
    <xf numFmtId="0" fontId="34" fillId="8" borderId="60" xfId="4" applyFont="1" applyFill="1" applyBorder="1" applyAlignment="1">
      <alignment horizontal="center" vertical="center"/>
    </xf>
    <xf numFmtId="0" fontId="28" fillId="8" borderId="60" xfId="0" applyFont="1" applyFill="1" applyBorder="1" applyAlignment="1">
      <alignment horizontal="center" vertical="center" wrapText="1"/>
    </xf>
    <xf numFmtId="0" fontId="28" fillId="8" borderId="36" xfId="0" applyFont="1" applyFill="1" applyBorder="1" applyAlignment="1">
      <alignment horizontal="center" vertical="center" wrapText="1"/>
    </xf>
    <xf numFmtId="0" fontId="28" fillId="8" borderId="38" xfId="0" applyFont="1" applyFill="1" applyBorder="1" applyAlignment="1">
      <alignment horizontal="center" vertical="center" wrapText="1"/>
    </xf>
    <xf numFmtId="0" fontId="35" fillId="0" borderId="59" xfId="3" applyFont="1" applyBorder="1" applyAlignment="1">
      <alignment horizontal="left"/>
    </xf>
    <xf numFmtId="0" fontId="35" fillId="0" borderId="3" xfId="3" applyFont="1" applyBorder="1" applyAlignment="1">
      <alignment horizontal="left"/>
    </xf>
    <xf numFmtId="0" fontId="28" fillId="0" borderId="39" xfId="3" applyFont="1" applyBorder="1" applyAlignment="1">
      <alignment horizontal="left" vertical="center"/>
    </xf>
    <xf numFmtId="0" fontId="28" fillId="0" borderId="0" xfId="3" applyFont="1" applyAlignment="1">
      <alignment horizontal="left" vertical="center"/>
    </xf>
    <xf numFmtId="0" fontId="34" fillId="8" borderId="58" xfId="3" applyFont="1" applyFill="1" applyBorder="1" applyAlignment="1">
      <alignment horizontal="center" vertical="center"/>
    </xf>
    <xf numFmtId="0" fontId="34" fillId="8" borderId="32" xfId="3" applyFont="1" applyFill="1" applyBorder="1" applyAlignment="1">
      <alignment horizontal="center" vertical="center"/>
    </xf>
    <xf numFmtId="0" fontId="30" fillId="3" borderId="0" xfId="0" applyFont="1" applyFill="1" applyAlignment="1">
      <alignment horizontal="center" vertical="center"/>
    </xf>
    <xf numFmtId="0" fontId="14" fillId="0" borderId="50" xfId="0" applyFont="1" applyBorder="1" applyAlignment="1">
      <alignment horizontal="center"/>
    </xf>
    <xf numFmtId="0" fontId="14" fillId="0" borderId="51" xfId="0" applyFont="1" applyBorder="1" applyAlignment="1">
      <alignment horizontal="center"/>
    </xf>
    <xf numFmtId="0" fontId="14" fillId="0" borderId="52" xfId="0" applyFont="1" applyBorder="1" applyAlignment="1">
      <alignment horizontal="center"/>
    </xf>
    <xf numFmtId="0" fontId="27" fillId="8" borderId="68" xfId="3" applyFont="1" applyFill="1" applyBorder="1" applyAlignment="1">
      <alignment horizontal="left" vertical="center" wrapText="1"/>
    </xf>
    <xf numFmtId="0" fontId="28" fillId="0" borderId="50" xfId="0" applyFont="1" applyBorder="1" applyAlignment="1">
      <alignment horizontal="center"/>
    </xf>
    <xf numFmtId="0" fontId="28" fillId="0" borderId="51" xfId="0" applyFont="1" applyBorder="1" applyAlignment="1">
      <alignment horizontal="center"/>
    </xf>
    <xf numFmtId="0" fontId="28" fillId="0" borderId="52" xfId="0" applyFont="1" applyBorder="1" applyAlignment="1">
      <alignment horizontal="center"/>
    </xf>
    <xf numFmtId="0" fontId="30" fillId="3" borderId="40" xfId="0" applyFont="1" applyFill="1" applyBorder="1" applyAlignment="1">
      <alignment horizontal="center" vertical="center"/>
    </xf>
    <xf numFmtId="0" fontId="30" fillId="3" borderId="38" xfId="0" applyFont="1" applyFill="1" applyBorder="1" applyAlignment="1">
      <alignment horizontal="center" vertical="center"/>
    </xf>
    <xf numFmtId="0" fontId="34" fillId="8" borderId="2" xfId="0" applyFont="1" applyFill="1" applyBorder="1" applyAlignment="1">
      <alignment horizontal="left" vertical="center" wrapText="1"/>
    </xf>
    <xf numFmtId="0" fontId="30" fillId="3" borderId="59" xfId="0" applyFont="1" applyFill="1" applyBorder="1" applyAlignment="1">
      <alignment horizontal="center" vertical="center"/>
    </xf>
    <xf numFmtId="0" fontId="30" fillId="3" borderId="60" xfId="0" applyFont="1" applyFill="1" applyBorder="1" applyAlignment="1">
      <alignment horizontal="center" vertical="center"/>
    </xf>
    <xf numFmtId="0" fontId="8" fillId="0" borderId="0" xfId="0" applyFont="1" applyAlignment="1">
      <alignment horizontal="left" vertical="center" wrapText="1"/>
    </xf>
    <xf numFmtId="0" fontId="7" fillId="0" borderId="0" xfId="0" applyFont="1" applyAlignment="1">
      <alignment horizontal="left" vertical="top" wrapText="1"/>
    </xf>
    <xf numFmtId="0" fontId="0" fillId="0" borderId="0" xfId="0" applyAlignment="1">
      <alignment horizontal="left" vertical="top" wrapText="1"/>
    </xf>
    <xf numFmtId="0" fontId="7" fillId="0" borderId="10" xfId="0" applyFont="1" applyBorder="1" applyAlignment="1">
      <alignment horizontal="left" vertical="center"/>
    </xf>
    <xf numFmtId="0" fontId="7" fillId="0" borderId="19" xfId="0" applyFont="1" applyBorder="1" applyAlignment="1">
      <alignment horizontal="left" vertical="center"/>
    </xf>
    <xf numFmtId="0" fontId="7" fillId="0" borderId="20" xfId="0" applyFont="1" applyBorder="1" applyAlignment="1">
      <alignment horizontal="left" vertical="center"/>
    </xf>
    <xf numFmtId="0" fontId="7" fillId="0" borderId="32" xfId="0" applyFont="1" applyBorder="1" applyAlignment="1">
      <alignment horizontal="center" vertical="center"/>
    </xf>
    <xf numFmtId="0" fontId="7" fillId="0" borderId="33" xfId="0" applyFont="1" applyBorder="1" applyAlignment="1">
      <alignment horizontal="center" vertical="center"/>
    </xf>
    <xf numFmtId="0" fontId="7" fillId="0" borderId="34" xfId="0" applyFont="1" applyBorder="1" applyAlignment="1">
      <alignment horizontal="center" vertical="center"/>
    </xf>
    <xf numFmtId="0" fontId="7" fillId="0" borderId="35" xfId="0" applyFont="1" applyBorder="1" applyAlignment="1">
      <alignment horizontal="center" vertical="center"/>
    </xf>
    <xf numFmtId="0" fontId="7" fillId="0" borderId="0" xfId="0" applyFont="1" applyAlignment="1">
      <alignment horizontal="center" vertical="center"/>
    </xf>
    <xf numFmtId="0" fontId="7" fillId="0" borderId="36" xfId="0" applyFont="1" applyBorder="1" applyAlignment="1">
      <alignment horizontal="center" vertical="center"/>
    </xf>
    <xf numFmtId="0" fontId="7" fillId="0" borderId="37" xfId="0" applyFont="1" applyBorder="1" applyAlignment="1">
      <alignment horizontal="center" vertical="center"/>
    </xf>
    <xf numFmtId="0" fontId="7" fillId="0" borderId="4" xfId="0" applyFont="1" applyBorder="1" applyAlignment="1">
      <alignment horizontal="center" vertical="center"/>
    </xf>
    <xf numFmtId="0" fontId="7" fillId="0" borderId="38" xfId="0" applyFont="1" applyBorder="1" applyAlignment="1">
      <alignment horizontal="center" vertical="center"/>
    </xf>
    <xf numFmtId="0" fontId="16" fillId="0" borderId="30" xfId="1" applyBorder="1" applyAlignment="1">
      <alignment horizontal="left" vertical="center"/>
    </xf>
    <xf numFmtId="0" fontId="16" fillId="0" borderId="31" xfId="1" applyBorder="1" applyAlignment="1">
      <alignment horizontal="left" vertical="center"/>
    </xf>
    <xf numFmtId="49" fontId="7" fillId="0" borderId="7" xfId="0" applyNumberFormat="1" applyFont="1" applyBorder="1" applyAlignment="1">
      <alignment horizontal="left" vertical="center"/>
    </xf>
    <xf numFmtId="49" fontId="7" fillId="0" borderId="30" xfId="0" applyNumberFormat="1" applyFont="1" applyBorder="1" applyAlignment="1">
      <alignment horizontal="left" vertical="center"/>
    </xf>
    <xf numFmtId="49" fontId="7" fillId="0" borderId="31" xfId="0" applyNumberFormat="1" applyFont="1" applyBorder="1" applyAlignment="1">
      <alignment horizontal="left" vertical="center"/>
    </xf>
    <xf numFmtId="14" fontId="7" fillId="0" borderId="15" xfId="0" applyNumberFormat="1" applyFont="1" applyBorder="1" applyAlignment="1">
      <alignment horizontal="left" vertical="center"/>
    </xf>
    <xf numFmtId="14" fontId="7" fillId="0" borderId="5" xfId="0" applyNumberFormat="1" applyFont="1" applyBorder="1" applyAlignment="1">
      <alignment horizontal="left" vertical="center"/>
    </xf>
    <xf numFmtId="14" fontId="7" fillId="0" borderId="6" xfId="0" applyNumberFormat="1" applyFont="1" applyBorder="1" applyAlignment="1">
      <alignment horizontal="left" vertical="center"/>
    </xf>
    <xf numFmtId="0" fontId="7" fillId="0" borderId="0" xfId="0" applyFont="1" applyAlignment="1">
      <alignment horizontal="left" vertical="center" wrapText="1"/>
    </xf>
    <xf numFmtId="0" fontId="7" fillId="0" borderId="15" xfId="0" applyFont="1" applyBorder="1" applyAlignment="1">
      <alignment horizontal="left" vertical="center"/>
    </xf>
    <xf numFmtId="0" fontId="7" fillId="0" borderId="5" xfId="0" applyFont="1" applyBorder="1" applyAlignment="1">
      <alignment horizontal="left" vertical="center"/>
    </xf>
    <xf numFmtId="0" fontId="7" fillId="0" borderId="6" xfId="0" applyFont="1" applyBorder="1" applyAlignment="1">
      <alignment horizontal="left" vertical="center"/>
    </xf>
    <xf numFmtId="164" fontId="7" fillId="0" borderId="15" xfId="0" applyNumberFormat="1" applyFont="1" applyBorder="1" applyAlignment="1">
      <alignment horizontal="left" vertical="center"/>
    </xf>
    <xf numFmtId="164" fontId="7" fillId="0" borderId="5" xfId="0" applyNumberFormat="1" applyFont="1" applyBorder="1" applyAlignment="1">
      <alignment horizontal="left" vertical="center"/>
    </xf>
    <xf numFmtId="164" fontId="7" fillId="0" borderId="6" xfId="0" applyNumberFormat="1" applyFont="1" applyBorder="1" applyAlignment="1">
      <alignment horizontal="left" vertical="center"/>
    </xf>
    <xf numFmtId="164" fontId="7" fillId="0" borderId="7" xfId="0" applyNumberFormat="1" applyFont="1" applyBorder="1" applyAlignment="1">
      <alignment horizontal="left" vertical="center"/>
    </xf>
    <xf numFmtId="164" fontId="7" fillId="0" borderId="30" xfId="0" applyNumberFormat="1" applyFont="1" applyBorder="1" applyAlignment="1">
      <alignment horizontal="left" vertical="center"/>
    </xf>
    <xf numFmtId="164" fontId="7" fillId="0" borderId="31" xfId="0" applyNumberFormat="1" applyFont="1" applyBorder="1" applyAlignment="1">
      <alignment horizontal="left" vertical="center"/>
    </xf>
  </cellXfs>
  <cellStyles count="5">
    <cellStyle name="Comma" xfId="2" builtinId="3"/>
    <cellStyle name="Hyperlink" xfId="1" builtinId="8"/>
    <cellStyle name="Normal" xfId="0" builtinId="0"/>
    <cellStyle name="Normal 2" xfId="3" xr:uid="{AE043F3A-8FF2-4D1B-BEFB-2B00FA9632AC}"/>
    <cellStyle name="Normal 2 2" xfId="4" xr:uid="{ACCDFEF0-D661-4152-AFA6-AD7E5D53476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299358</xdr:colOff>
      <xdr:row>25</xdr:row>
      <xdr:rowOff>170239</xdr:rowOff>
    </xdr:from>
    <xdr:to>
      <xdr:col>7</xdr:col>
      <xdr:colOff>621048</xdr:colOff>
      <xdr:row>44</xdr:row>
      <xdr:rowOff>21339</xdr:rowOff>
    </xdr:to>
    <xdr:pic>
      <xdr:nvPicPr>
        <xdr:cNvPr id="2" name="Picture 1">
          <a:extLst>
            <a:ext uri="{FF2B5EF4-FFF2-40B4-BE49-F238E27FC236}">
              <a16:creationId xmlns:a16="http://schemas.microsoft.com/office/drawing/2014/main" id="{4BBF1CC4-B51F-4282-83C6-1E5A5B24C810}"/>
            </a:ext>
          </a:extLst>
        </xdr:cNvPr>
        <xdr:cNvPicPr>
          <a:picLocks noChangeAspect="1"/>
        </xdr:cNvPicPr>
      </xdr:nvPicPr>
      <xdr:blipFill>
        <a:blip xmlns:r="http://schemas.openxmlformats.org/officeDocument/2006/relationships" r:embed="rId1"/>
        <a:stretch>
          <a:fillRect/>
        </a:stretch>
      </xdr:blipFill>
      <xdr:spPr>
        <a:xfrm>
          <a:off x="299358" y="8769953"/>
          <a:ext cx="8763000" cy="32234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1238251</xdr:colOff>
      <xdr:row>13</xdr:row>
      <xdr:rowOff>144435</xdr:rowOff>
    </xdr:from>
    <xdr:to>
      <xdr:col>2</xdr:col>
      <xdr:colOff>2802256</xdr:colOff>
      <xdr:row>27</xdr:row>
      <xdr:rowOff>40127</xdr:rowOff>
    </xdr:to>
    <xdr:pic>
      <xdr:nvPicPr>
        <xdr:cNvPr id="2" name="Picture 1">
          <a:extLst>
            <a:ext uri="{FF2B5EF4-FFF2-40B4-BE49-F238E27FC236}">
              <a16:creationId xmlns:a16="http://schemas.microsoft.com/office/drawing/2014/main" id="{0236A736-68C8-3DF0-D87B-8E247E790BC9}"/>
            </a:ext>
          </a:extLst>
        </xdr:cNvPr>
        <xdr:cNvPicPr>
          <a:picLocks noChangeAspect="1"/>
        </xdr:cNvPicPr>
      </xdr:nvPicPr>
      <xdr:blipFill>
        <a:blip xmlns:r="http://schemas.openxmlformats.org/officeDocument/2006/relationships" r:embed="rId1"/>
        <a:stretch>
          <a:fillRect/>
        </a:stretch>
      </xdr:blipFill>
      <xdr:spPr>
        <a:xfrm>
          <a:off x="3429001" y="2992410"/>
          <a:ext cx="1567815" cy="2295992"/>
        </a:xfrm>
        <a:prstGeom prst="rect">
          <a:avLst/>
        </a:prstGeom>
        <a:noFill/>
      </xdr:spPr>
    </xdr:pic>
    <xdr:clientData/>
  </xdr:twoCellAnchor>
  <xdr:twoCellAnchor editAs="oneCell">
    <xdr:from>
      <xdr:col>1</xdr:col>
      <xdr:colOff>572034</xdr:colOff>
      <xdr:row>14</xdr:row>
      <xdr:rowOff>50744</xdr:rowOff>
    </xdr:from>
    <xdr:to>
      <xdr:col>2</xdr:col>
      <xdr:colOff>588646</xdr:colOff>
      <xdr:row>27</xdr:row>
      <xdr:rowOff>17488</xdr:rowOff>
    </xdr:to>
    <xdr:pic>
      <xdr:nvPicPr>
        <xdr:cNvPr id="3" name="Picture 2">
          <a:extLst>
            <a:ext uri="{FF2B5EF4-FFF2-40B4-BE49-F238E27FC236}">
              <a16:creationId xmlns:a16="http://schemas.microsoft.com/office/drawing/2014/main" id="{49DD560A-5A6B-7249-F2C0-57E7D704EC26}"/>
            </a:ext>
          </a:extLst>
        </xdr:cNvPr>
        <xdr:cNvPicPr>
          <a:picLocks noChangeAspect="1"/>
        </xdr:cNvPicPr>
      </xdr:nvPicPr>
      <xdr:blipFill>
        <a:blip xmlns:r="http://schemas.openxmlformats.org/officeDocument/2006/relationships" r:embed="rId2"/>
        <a:stretch>
          <a:fillRect/>
        </a:stretch>
      </xdr:blipFill>
      <xdr:spPr>
        <a:xfrm>
          <a:off x="1181634" y="3070169"/>
          <a:ext cx="1725397" cy="22089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447675</xdr:colOff>
      <xdr:row>0</xdr:row>
      <xdr:rowOff>190500</xdr:rowOff>
    </xdr:from>
    <xdr:to>
      <xdr:col>17</xdr:col>
      <xdr:colOff>54051</xdr:colOff>
      <xdr:row>6</xdr:row>
      <xdr:rowOff>168326</xdr:rowOff>
    </xdr:to>
    <xdr:pic>
      <xdr:nvPicPr>
        <xdr:cNvPr id="2" name="Picture 1">
          <a:extLst>
            <a:ext uri="{FF2B5EF4-FFF2-40B4-BE49-F238E27FC236}">
              <a16:creationId xmlns:a16="http://schemas.microsoft.com/office/drawing/2014/main" id="{35636723-BCD2-A972-13E4-5851A1EB0B86}"/>
            </a:ext>
          </a:extLst>
        </xdr:cNvPr>
        <xdr:cNvPicPr>
          <a:picLocks noChangeAspect="1"/>
        </xdr:cNvPicPr>
      </xdr:nvPicPr>
      <xdr:blipFill>
        <a:blip xmlns:r="http://schemas.openxmlformats.org/officeDocument/2006/relationships" r:embed="rId1"/>
        <a:stretch>
          <a:fillRect/>
        </a:stretch>
      </xdr:blipFill>
      <xdr:spPr>
        <a:xfrm>
          <a:off x="9115425" y="190500"/>
          <a:ext cx="5096586" cy="49155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85725</xdr:colOff>
      <xdr:row>1</xdr:row>
      <xdr:rowOff>95250</xdr:rowOff>
    </xdr:from>
    <xdr:to>
      <xdr:col>1</xdr:col>
      <xdr:colOff>4067175</xdr:colOff>
      <xdr:row>66</xdr:row>
      <xdr:rowOff>95250</xdr:rowOff>
    </xdr:to>
    <xdr:sp macro="" textlink="">
      <xdr:nvSpPr>
        <xdr:cNvPr id="1031" name="Object 7" hidden="1">
          <a:extLst>
            <a:ext uri="{63B3BB69-23CF-44E3-9099-C40C66FF867C}">
              <a14:compatExt xmlns:a14="http://schemas.microsoft.com/office/drawing/2010/main" spid="_x0000_s1031"/>
            </a:ext>
            <a:ext uri="{FF2B5EF4-FFF2-40B4-BE49-F238E27FC236}">
              <a16:creationId xmlns:a16="http://schemas.microsoft.com/office/drawing/2014/main" id="{00000000-0008-0000-0100-000007040000}"/>
            </a:ext>
          </a:extLst>
        </xdr:cNvPr>
        <xdr:cNvSpPr/>
      </xdr:nvSpPr>
      <xdr:spPr>
        <a:xfrm>
          <a:off x="0" y="0"/>
          <a:ext cx="0" cy="0"/>
        </a:xfrm>
        <a:prstGeom prst="rect">
          <a:avLst/>
        </a:prstGeom>
      </xdr:spPr>
    </xdr:sp>
    <xdr:clientData/>
  </xdr:twoCellAnchor>
  <xdr:twoCellAnchor editAs="oneCell">
    <xdr:from>
      <xdr:col>0</xdr:col>
      <xdr:colOff>152400</xdr:colOff>
      <xdr:row>2</xdr:row>
      <xdr:rowOff>0</xdr:rowOff>
    </xdr:from>
    <xdr:to>
      <xdr:col>1</xdr:col>
      <xdr:colOff>3743325</xdr:colOff>
      <xdr:row>68</xdr:row>
      <xdr:rowOff>111418</xdr:rowOff>
    </xdr:to>
    <xdr:pic>
      <xdr:nvPicPr>
        <xdr:cNvPr id="4" name="Picture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61950"/>
          <a:ext cx="7486650" cy="10798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procurementmfwfo.nepal@savethechildren.org"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gurmeet.philora@savethechildren.org"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N57"/>
  <sheetViews>
    <sheetView tabSelected="1" topLeftCell="A21" zoomScale="90" zoomScaleNormal="90" zoomScaleSheetLayoutView="100" workbookViewId="0">
      <selection activeCell="G31" sqref="G31"/>
    </sheetView>
  </sheetViews>
  <sheetFormatPr defaultColWidth="9.109375" defaultRowHeight="13.2" x14ac:dyDescent="0.25"/>
  <cols>
    <col min="1" max="1" width="2.6640625" style="1" customWidth="1"/>
    <col min="2" max="2" width="11.6640625" style="1" customWidth="1"/>
    <col min="3" max="3" width="9.6640625" style="1" hidden="1" customWidth="1"/>
    <col min="4" max="4" width="54" style="1" customWidth="1"/>
    <col min="5" max="5" width="8.6640625" style="1" customWidth="1"/>
    <col min="6" max="6" width="13.6640625" style="1" customWidth="1"/>
    <col min="7" max="7" width="12" style="1" customWidth="1"/>
    <col min="8" max="8" width="10.88671875" style="1" customWidth="1"/>
    <col min="9" max="9" width="16.6640625" style="1" customWidth="1"/>
    <col min="10" max="10" width="19.44140625" style="1" customWidth="1"/>
    <col min="11" max="11" width="12.109375" style="1" customWidth="1"/>
    <col min="12" max="12" width="4.6640625" style="1" customWidth="1"/>
    <col min="13" max="16384" width="9.109375" style="1"/>
  </cols>
  <sheetData>
    <row r="1" spans="1:10" s="60" customFormat="1" ht="36" customHeight="1" x14ac:dyDescent="0.25">
      <c r="B1" s="10" t="s">
        <v>69</v>
      </c>
      <c r="C1" s="10"/>
      <c r="D1" s="59"/>
      <c r="E1" s="59"/>
      <c r="F1" s="47"/>
      <c r="G1" s="47"/>
      <c r="H1" s="47"/>
      <c r="I1" s="47"/>
      <c r="J1" s="46" t="s">
        <v>70</v>
      </c>
    </row>
    <row r="2" spans="1:10" ht="10.5" customHeight="1" x14ac:dyDescent="0.25">
      <c r="A2" s="122"/>
      <c r="B2" s="123"/>
      <c r="C2" s="123"/>
      <c r="D2" s="122"/>
      <c r="E2" s="122"/>
      <c r="F2" s="124"/>
      <c r="G2" s="124"/>
      <c r="H2" s="124"/>
      <c r="I2" s="124"/>
      <c r="J2" s="166" t="s">
        <v>122</v>
      </c>
    </row>
    <row r="3" spans="1:10" ht="50.25" customHeight="1" x14ac:dyDescent="0.25">
      <c r="A3" s="122"/>
      <c r="B3" s="538" t="s">
        <v>126</v>
      </c>
      <c r="C3" s="538"/>
      <c r="D3" s="538"/>
      <c r="E3" s="538"/>
      <c r="F3" s="538"/>
      <c r="G3" s="538"/>
      <c r="H3" s="538"/>
      <c r="I3" s="538"/>
      <c r="J3" s="538"/>
    </row>
    <row r="4" spans="1:10" ht="6" customHeight="1" thickBot="1" x14ac:dyDescent="0.3">
      <c r="A4" s="122"/>
      <c r="B4" s="122"/>
      <c r="C4" s="122"/>
      <c r="D4" s="122"/>
      <c r="E4" s="122"/>
      <c r="F4" s="122"/>
      <c r="G4" s="122"/>
      <c r="H4" s="122"/>
      <c r="I4" s="122"/>
      <c r="J4" s="122"/>
    </row>
    <row r="5" spans="1:10" s="27" customFormat="1" ht="18" customHeight="1" x14ac:dyDescent="0.25">
      <c r="A5" s="125"/>
      <c r="B5" s="561" t="s">
        <v>74</v>
      </c>
      <c r="C5" s="126"/>
      <c r="D5" s="127"/>
      <c r="E5" s="127"/>
      <c r="F5" s="40" t="s">
        <v>309</v>
      </c>
      <c r="G5" s="81"/>
      <c r="H5" s="557">
        <v>45214</v>
      </c>
      <c r="I5" s="557"/>
      <c r="J5" s="558"/>
    </row>
    <row r="6" spans="1:10" s="27" customFormat="1" ht="17.399999999999999" x14ac:dyDescent="0.25">
      <c r="A6" s="125"/>
      <c r="B6" s="562"/>
      <c r="C6" s="518" t="s">
        <v>396</v>
      </c>
      <c r="D6" s="519"/>
      <c r="E6" s="520"/>
      <c r="F6" s="48" t="s">
        <v>123</v>
      </c>
      <c r="G6" s="82"/>
      <c r="H6" s="559">
        <v>45251</v>
      </c>
      <c r="I6" s="559"/>
      <c r="J6" s="560"/>
    </row>
    <row r="7" spans="1:10" s="27" customFormat="1" ht="27" customHeight="1" thickBot="1" x14ac:dyDescent="0.3">
      <c r="A7" s="125"/>
      <c r="B7" s="563"/>
      <c r="C7" s="130"/>
      <c r="D7" s="131"/>
      <c r="E7" s="132"/>
      <c r="F7" s="564" t="s">
        <v>64</v>
      </c>
      <c r="G7" s="565"/>
      <c r="H7" s="521" t="s">
        <v>399</v>
      </c>
      <c r="I7" s="522"/>
      <c r="J7" s="523"/>
    </row>
    <row r="8" spans="1:10" s="27" customFormat="1" ht="9.9" customHeight="1" thickBot="1" x14ac:dyDescent="0.3">
      <c r="A8" s="125"/>
      <c r="B8" s="125"/>
      <c r="C8" s="125"/>
      <c r="D8" s="133"/>
      <c r="E8" s="133"/>
      <c r="F8" s="133"/>
      <c r="G8" s="125"/>
      <c r="H8" s="125"/>
      <c r="I8" s="125"/>
      <c r="J8" s="125"/>
    </row>
    <row r="9" spans="1:10" s="5" customFormat="1" ht="26.25" customHeight="1" x14ac:dyDescent="0.25">
      <c r="A9" s="134"/>
      <c r="B9" s="177" t="s">
        <v>28</v>
      </c>
      <c r="C9" s="135"/>
      <c r="D9" s="135"/>
      <c r="E9" s="136"/>
      <c r="F9" s="128" t="s">
        <v>29</v>
      </c>
      <c r="G9" s="135"/>
      <c r="H9" s="135"/>
      <c r="I9" s="135"/>
      <c r="J9" s="136"/>
    </row>
    <row r="10" spans="1:10" s="27" customFormat="1" ht="26.4" x14ac:dyDescent="0.25">
      <c r="A10" s="125"/>
      <c r="B10" s="89" t="s">
        <v>245</v>
      </c>
      <c r="C10" s="532"/>
      <c r="D10" s="533"/>
      <c r="E10" s="534"/>
      <c r="F10" s="86" t="s">
        <v>72</v>
      </c>
      <c r="G10" s="566" t="s">
        <v>398</v>
      </c>
      <c r="H10" s="567"/>
      <c r="I10" s="567"/>
      <c r="J10" s="568"/>
    </row>
    <row r="11" spans="1:10" s="27" customFormat="1" ht="18" customHeight="1" x14ac:dyDescent="0.25">
      <c r="A11" s="125"/>
      <c r="B11" s="90" t="s">
        <v>0</v>
      </c>
      <c r="C11" s="532"/>
      <c r="D11" s="533"/>
      <c r="E11" s="534"/>
      <c r="F11" s="87" t="s">
        <v>0</v>
      </c>
      <c r="G11" s="569" t="s">
        <v>397</v>
      </c>
      <c r="H11" s="567"/>
      <c r="I11" s="567"/>
      <c r="J11" s="568"/>
    </row>
    <row r="12" spans="1:10" s="27" customFormat="1" ht="18" customHeight="1" thickBot="1" x14ac:dyDescent="0.3">
      <c r="A12" s="125"/>
      <c r="B12" s="90" t="s">
        <v>15</v>
      </c>
      <c r="C12" s="535"/>
      <c r="D12" s="536"/>
      <c r="E12" s="537"/>
      <c r="F12" s="87" t="s">
        <v>15</v>
      </c>
      <c r="G12" s="524" t="s">
        <v>127</v>
      </c>
      <c r="H12" s="525"/>
      <c r="I12" s="525"/>
      <c r="J12" s="526"/>
    </row>
    <row r="13" spans="1:10" s="27" customFormat="1" ht="18" customHeight="1" x14ac:dyDescent="0.25">
      <c r="A13" s="125"/>
      <c r="B13" s="90" t="s">
        <v>1</v>
      </c>
      <c r="C13" s="535"/>
      <c r="D13" s="536"/>
      <c r="E13" s="537"/>
      <c r="F13" s="87" t="s">
        <v>1</v>
      </c>
      <c r="G13" s="566" t="s">
        <v>128</v>
      </c>
      <c r="H13" s="567"/>
      <c r="I13" s="567"/>
      <c r="J13" s="568"/>
    </row>
    <row r="14" spans="1:10" s="27" customFormat="1" ht="18" customHeight="1" x14ac:dyDescent="0.25">
      <c r="A14" s="125"/>
      <c r="B14" s="90" t="s">
        <v>2</v>
      </c>
      <c r="C14" s="535"/>
      <c r="D14" s="536"/>
      <c r="E14" s="537"/>
      <c r="F14" s="87" t="s">
        <v>2</v>
      </c>
      <c r="G14" s="529"/>
      <c r="H14" s="530"/>
      <c r="I14" s="530"/>
      <c r="J14" s="531"/>
    </row>
    <row r="15" spans="1:10" s="27" customFormat="1" ht="36.75" customHeight="1" thickBot="1" x14ac:dyDescent="0.3">
      <c r="A15" s="125"/>
      <c r="B15" s="88" t="s">
        <v>3</v>
      </c>
      <c r="C15" s="515"/>
      <c r="D15" s="516"/>
      <c r="E15" s="517"/>
      <c r="F15" s="84" t="s">
        <v>3</v>
      </c>
      <c r="G15" s="524" t="s">
        <v>131</v>
      </c>
      <c r="H15" s="525"/>
      <c r="I15" s="525"/>
      <c r="J15" s="526"/>
    </row>
    <row r="16" spans="1:10" ht="9.9" customHeight="1" thickBot="1" x14ac:dyDescent="0.3">
      <c r="A16" s="122"/>
      <c r="B16" s="139"/>
      <c r="C16" s="139"/>
      <c r="D16" s="140"/>
      <c r="E16" s="139"/>
      <c r="F16" s="122"/>
      <c r="G16" s="122"/>
      <c r="H16" s="122"/>
      <c r="I16" s="122"/>
      <c r="J16" s="122"/>
    </row>
    <row r="17" spans="1:14" s="2" customFormat="1" ht="18" customHeight="1" x14ac:dyDescent="0.25">
      <c r="A17" s="141"/>
      <c r="B17" s="576" t="s">
        <v>30</v>
      </c>
      <c r="C17" s="577"/>
      <c r="D17" s="578"/>
      <c r="E17" s="527" t="s">
        <v>246</v>
      </c>
      <c r="F17" s="527"/>
      <c r="G17" s="527"/>
      <c r="H17" s="527"/>
      <c r="I17" s="527"/>
      <c r="J17" s="528"/>
    </row>
    <row r="18" spans="1:14" s="2" customFormat="1" ht="18" customHeight="1" x14ac:dyDescent="0.25">
      <c r="A18" s="141"/>
      <c r="B18" s="579" t="s">
        <v>31</v>
      </c>
      <c r="C18" s="580"/>
      <c r="D18" s="581"/>
      <c r="E18" s="584" t="s">
        <v>132</v>
      </c>
      <c r="F18" s="584"/>
      <c r="G18" s="584"/>
      <c r="H18" s="584"/>
      <c r="I18" s="584"/>
      <c r="J18" s="585"/>
    </row>
    <row r="19" spans="1:14" ht="18" customHeight="1" x14ac:dyDescent="0.25">
      <c r="A19" s="122"/>
      <c r="B19" s="579" t="s">
        <v>121</v>
      </c>
      <c r="C19" s="580"/>
      <c r="D19" s="581"/>
      <c r="E19" s="570" t="s">
        <v>247</v>
      </c>
      <c r="F19" s="570"/>
      <c r="G19" s="570"/>
      <c r="H19" s="570"/>
      <c r="I19" s="570"/>
      <c r="J19" s="571"/>
    </row>
    <row r="20" spans="1:14" ht="18" customHeight="1" x14ac:dyDescent="0.25">
      <c r="A20" s="122"/>
      <c r="B20" s="579" t="s">
        <v>33</v>
      </c>
      <c r="C20" s="580"/>
      <c r="D20" s="581"/>
      <c r="E20" s="570" t="s">
        <v>248</v>
      </c>
      <c r="F20" s="570"/>
      <c r="G20" s="570"/>
      <c r="H20" s="570"/>
      <c r="I20" s="570"/>
      <c r="J20" s="571"/>
    </row>
    <row r="21" spans="1:14" ht="27" customHeight="1" thickBot="1" x14ac:dyDescent="0.3">
      <c r="A21" s="122"/>
      <c r="B21" s="573" t="s">
        <v>120</v>
      </c>
      <c r="C21" s="574"/>
      <c r="D21" s="575"/>
      <c r="E21" s="582" t="s">
        <v>400</v>
      </c>
      <c r="F21" s="582"/>
      <c r="G21" s="582"/>
      <c r="H21" s="582"/>
      <c r="I21" s="582"/>
      <c r="J21" s="583"/>
    </row>
    <row r="22" spans="1:14" ht="9.75" customHeight="1" thickBot="1" x14ac:dyDescent="0.3">
      <c r="A22" s="122"/>
      <c r="B22" s="133"/>
      <c r="C22" s="133"/>
      <c r="D22" s="122"/>
      <c r="E22" s="134"/>
      <c r="F22" s="122"/>
      <c r="G22" s="122"/>
      <c r="H22" s="122"/>
      <c r="I22" s="122"/>
      <c r="J22" s="122"/>
    </row>
    <row r="23" spans="1:14" ht="15.75" customHeight="1" thickBot="1" x14ac:dyDescent="0.3">
      <c r="A23" s="122"/>
      <c r="B23" s="142"/>
      <c r="C23" s="142"/>
      <c r="D23" s="142"/>
      <c r="E23" s="142"/>
      <c r="F23" s="142"/>
      <c r="G23" s="548" t="s">
        <v>35</v>
      </c>
      <c r="H23" s="549"/>
      <c r="I23" s="549"/>
      <c r="J23" s="550"/>
    </row>
    <row r="24" spans="1:14" s="5" customFormat="1" ht="26.4" x14ac:dyDescent="0.25">
      <c r="A24" s="134"/>
      <c r="B24" s="35" t="s">
        <v>105</v>
      </c>
      <c r="C24" s="167" t="s">
        <v>118</v>
      </c>
      <c r="D24" s="53" t="s">
        <v>65</v>
      </c>
      <c r="E24" s="55" t="s">
        <v>61</v>
      </c>
      <c r="F24" s="36" t="s">
        <v>252</v>
      </c>
      <c r="G24" s="37" t="s">
        <v>26</v>
      </c>
      <c r="H24" s="56" t="s">
        <v>5</v>
      </c>
      <c r="I24" s="56" t="s">
        <v>11</v>
      </c>
      <c r="J24" s="38" t="s">
        <v>253</v>
      </c>
    </row>
    <row r="25" spans="1:14" ht="23.25" customHeight="1" x14ac:dyDescent="0.25">
      <c r="A25" s="122"/>
      <c r="B25" s="143">
        <f>ROW()-24</f>
        <v>1</v>
      </c>
      <c r="C25" s="144"/>
      <c r="D25" s="193" t="s">
        <v>237</v>
      </c>
      <c r="E25" s="174" t="s">
        <v>135</v>
      </c>
      <c r="F25" s="199">
        <v>2000</v>
      </c>
      <c r="G25" s="201" t="s">
        <v>130</v>
      </c>
      <c r="H25" s="145">
        <f>'1.Student Kit P-G '!G32</f>
        <v>0</v>
      </c>
      <c r="I25" s="145">
        <f>F25*H25</f>
        <v>0</v>
      </c>
      <c r="J25" s="146"/>
    </row>
    <row r="26" spans="1:14" ht="23.25" customHeight="1" x14ac:dyDescent="0.25">
      <c r="A26" s="122"/>
      <c r="B26" s="143">
        <f t="shared" ref="B26:B39" si="0">ROW()-24</f>
        <v>2</v>
      </c>
      <c r="C26" s="144"/>
      <c r="D26" s="193" t="s">
        <v>238</v>
      </c>
      <c r="E26" s="174" t="s">
        <v>135</v>
      </c>
      <c r="F26" s="199">
        <v>2000</v>
      </c>
      <c r="G26" s="201" t="s">
        <v>130</v>
      </c>
      <c r="H26" s="145">
        <f>' 2.Student Kit P-B'!G32</f>
        <v>0</v>
      </c>
      <c r="I26" s="145">
        <f t="shared" ref="I26:I39" si="1">F26*H26</f>
        <v>0</v>
      </c>
      <c r="J26" s="146"/>
    </row>
    <row r="27" spans="1:14" ht="23.25" customHeight="1" x14ac:dyDescent="0.25">
      <c r="A27" s="122"/>
      <c r="B27" s="143">
        <f t="shared" si="0"/>
        <v>3</v>
      </c>
      <c r="C27" s="144"/>
      <c r="D27" s="193" t="s">
        <v>240</v>
      </c>
      <c r="E27" s="174" t="s">
        <v>135</v>
      </c>
      <c r="F27" s="199">
        <v>2000</v>
      </c>
      <c r="G27" s="201" t="s">
        <v>130</v>
      </c>
      <c r="H27" s="145">
        <f>'3.Student Kit S-G'!G33</f>
        <v>0</v>
      </c>
      <c r="I27" s="145">
        <f t="shared" si="1"/>
        <v>0</v>
      </c>
      <c r="J27" s="146"/>
    </row>
    <row r="28" spans="1:14" ht="23.25" customHeight="1" x14ac:dyDescent="0.25">
      <c r="A28" s="122"/>
      <c r="B28" s="143">
        <f t="shared" si="0"/>
        <v>4</v>
      </c>
      <c r="C28" s="144"/>
      <c r="D28" s="193" t="s">
        <v>239</v>
      </c>
      <c r="E28" s="174" t="s">
        <v>135</v>
      </c>
      <c r="F28" s="199">
        <v>2000</v>
      </c>
      <c r="G28" s="201" t="s">
        <v>130</v>
      </c>
      <c r="H28" s="145">
        <f>'4.Student Kit S-B'!G33</f>
        <v>0</v>
      </c>
      <c r="I28" s="145">
        <f t="shared" si="1"/>
        <v>0</v>
      </c>
      <c r="J28" s="146"/>
    </row>
    <row r="29" spans="1:14" ht="23.25" customHeight="1" x14ac:dyDescent="0.25">
      <c r="A29" s="122"/>
      <c r="B29" s="143">
        <f t="shared" si="0"/>
        <v>5</v>
      </c>
      <c r="C29" s="144"/>
      <c r="D29" s="193" t="s">
        <v>235</v>
      </c>
      <c r="E29" s="174" t="s">
        <v>135</v>
      </c>
      <c r="F29" s="199">
        <v>3000</v>
      </c>
      <c r="G29" s="201" t="s">
        <v>130</v>
      </c>
      <c r="H29" s="145">
        <f>'5.Kitchen Set'!G21</f>
        <v>0</v>
      </c>
      <c r="I29" s="145">
        <f t="shared" si="1"/>
        <v>0</v>
      </c>
      <c r="J29" s="146"/>
    </row>
    <row r="30" spans="1:14" ht="23.25" customHeight="1" x14ac:dyDescent="0.25">
      <c r="A30" s="122"/>
      <c r="B30" s="143">
        <f t="shared" si="0"/>
        <v>6</v>
      </c>
      <c r="C30" s="144"/>
      <c r="D30" s="193" t="s">
        <v>390</v>
      </c>
      <c r="E30" s="174" t="s">
        <v>193</v>
      </c>
      <c r="F30" s="199">
        <v>10000</v>
      </c>
      <c r="G30" s="201" t="s">
        <v>130</v>
      </c>
      <c r="H30" s="145">
        <f>'6. Handmade fan'!G11</f>
        <v>0</v>
      </c>
      <c r="I30" s="145">
        <f t="shared" si="1"/>
        <v>0</v>
      </c>
      <c r="J30" s="146"/>
      <c r="N30" s="27"/>
    </row>
    <row r="31" spans="1:14" ht="23.25" customHeight="1" x14ac:dyDescent="0.25">
      <c r="A31" s="122"/>
      <c r="B31" s="143">
        <f t="shared" si="0"/>
        <v>7</v>
      </c>
      <c r="C31" s="144"/>
      <c r="D31" s="193" t="s">
        <v>133</v>
      </c>
      <c r="E31" s="174" t="s">
        <v>135</v>
      </c>
      <c r="F31" s="199">
        <v>3000</v>
      </c>
      <c r="G31" s="201" t="s">
        <v>130</v>
      </c>
      <c r="H31" s="145">
        <f>'7.Hygiene Kit'!G28</f>
        <v>0</v>
      </c>
      <c r="I31" s="145">
        <f t="shared" si="1"/>
        <v>0</v>
      </c>
      <c r="J31" s="202" t="s">
        <v>394</v>
      </c>
      <c r="K31" s="194"/>
      <c r="N31" s="27"/>
    </row>
    <row r="32" spans="1:14" ht="23.25" customHeight="1" x14ac:dyDescent="0.25">
      <c r="A32" s="122"/>
      <c r="B32" s="143">
        <f t="shared" si="0"/>
        <v>8</v>
      </c>
      <c r="C32" s="144"/>
      <c r="D32" s="193" t="s">
        <v>236</v>
      </c>
      <c r="E32" s="174" t="s">
        <v>135</v>
      </c>
      <c r="F32" s="199">
        <v>2000</v>
      </c>
      <c r="G32" s="201" t="s">
        <v>130</v>
      </c>
      <c r="H32" s="145">
        <f>'8.Dignity Kit'!G29</f>
        <v>0</v>
      </c>
      <c r="I32" s="145">
        <f t="shared" si="1"/>
        <v>0</v>
      </c>
      <c r="J32" s="202" t="s">
        <v>394</v>
      </c>
      <c r="K32" s="194"/>
      <c r="N32" s="27"/>
    </row>
    <row r="33" spans="1:14" ht="23.25" customHeight="1" x14ac:dyDescent="0.25">
      <c r="A33" s="122"/>
      <c r="B33" s="143">
        <f t="shared" si="0"/>
        <v>9</v>
      </c>
      <c r="C33" s="144"/>
      <c r="D33" s="193" t="s">
        <v>395</v>
      </c>
      <c r="E33" s="174" t="s">
        <v>135</v>
      </c>
      <c r="F33" s="199">
        <v>2000</v>
      </c>
      <c r="G33" s="201" t="s">
        <v>130</v>
      </c>
      <c r="H33" s="145">
        <f>'9. Baby Pack (Newborn -1 year)'!G18</f>
        <v>0</v>
      </c>
      <c r="I33" s="145">
        <f t="shared" si="1"/>
        <v>0</v>
      </c>
      <c r="J33" s="202" t="s">
        <v>394</v>
      </c>
      <c r="K33" s="194"/>
      <c r="N33" s="27"/>
    </row>
    <row r="34" spans="1:14" ht="23.25" customHeight="1" x14ac:dyDescent="0.25">
      <c r="A34" s="122"/>
      <c r="B34" s="143">
        <f t="shared" si="0"/>
        <v>10</v>
      </c>
      <c r="C34" s="144"/>
      <c r="D34" s="193" t="s">
        <v>277</v>
      </c>
      <c r="E34" s="174" t="s">
        <v>135</v>
      </c>
      <c r="F34" s="199">
        <v>2000</v>
      </c>
      <c r="G34" s="201" t="s">
        <v>130</v>
      </c>
      <c r="H34" s="145">
        <f>'10. Baby Pack (3-5)'!G18</f>
        <v>0</v>
      </c>
      <c r="I34" s="145">
        <f t="shared" si="1"/>
        <v>0</v>
      </c>
      <c r="J34" s="202" t="s">
        <v>394</v>
      </c>
      <c r="K34" s="194"/>
      <c r="N34" s="27"/>
    </row>
    <row r="35" spans="1:14" ht="23.25" customHeight="1" x14ac:dyDescent="0.25">
      <c r="A35" s="122"/>
      <c r="B35" s="143">
        <f t="shared" si="0"/>
        <v>11</v>
      </c>
      <c r="C35" s="175"/>
      <c r="D35" s="193" t="s">
        <v>278</v>
      </c>
      <c r="E35" s="195" t="s">
        <v>242</v>
      </c>
      <c r="F35" s="200">
        <v>10000</v>
      </c>
      <c r="G35" s="203" t="s">
        <v>130</v>
      </c>
      <c r="H35" s="198">
        <f>'11.P-Foam'!G13</f>
        <v>0</v>
      </c>
      <c r="I35" s="196">
        <f t="shared" si="1"/>
        <v>0</v>
      </c>
      <c r="J35" s="197"/>
    </row>
    <row r="36" spans="1:14" ht="23.25" customHeight="1" x14ac:dyDescent="0.25">
      <c r="A36" s="122"/>
      <c r="B36" s="143">
        <f t="shared" si="0"/>
        <v>12</v>
      </c>
      <c r="C36" s="175"/>
      <c r="D36" s="193" t="s">
        <v>315</v>
      </c>
      <c r="E36" s="195" t="s">
        <v>242</v>
      </c>
      <c r="F36" s="200">
        <v>5000</v>
      </c>
      <c r="G36" s="203" t="s">
        <v>130</v>
      </c>
      <c r="H36" s="198">
        <f>'12. PVC Carpet'!G13</f>
        <v>0</v>
      </c>
      <c r="I36" s="196">
        <f t="shared" si="1"/>
        <v>0</v>
      </c>
      <c r="J36" s="197"/>
    </row>
    <row r="37" spans="1:14" ht="23.25" customHeight="1" x14ac:dyDescent="0.25">
      <c r="A37" s="122"/>
      <c r="B37" s="143">
        <f t="shared" si="0"/>
        <v>13</v>
      </c>
      <c r="C37" s="175"/>
      <c r="D37" s="193" t="s">
        <v>312</v>
      </c>
      <c r="E37" s="195" t="s">
        <v>242</v>
      </c>
      <c r="F37" s="200">
        <v>5000</v>
      </c>
      <c r="G37" s="203" t="s">
        <v>130</v>
      </c>
      <c r="H37" s="198">
        <f>'13.Jute Carpet'!G13</f>
        <v>0</v>
      </c>
      <c r="I37" s="196">
        <f t="shared" si="1"/>
        <v>0</v>
      </c>
      <c r="J37" s="197"/>
    </row>
    <row r="38" spans="1:14" ht="23.25" customHeight="1" x14ac:dyDescent="0.25">
      <c r="A38" s="122"/>
      <c r="B38" s="143">
        <f t="shared" si="0"/>
        <v>14</v>
      </c>
      <c r="C38" s="175"/>
      <c r="D38" s="193" t="s">
        <v>134</v>
      </c>
      <c r="E38" s="174" t="s">
        <v>135</v>
      </c>
      <c r="F38" s="199">
        <v>4000</v>
      </c>
      <c r="G38" s="201" t="s">
        <v>130</v>
      </c>
      <c r="H38" s="176">
        <f>'14.Basic Shelter Kit'!G13</f>
        <v>0</v>
      </c>
      <c r="I38" s="145">
        <f t="shared" si="1"/>
        <v>0</v>
      </c>
      <c r="J38" s="150"/>
    </row>
    <row r="39" spans="1:14" ht="23.25" customHeight="1" x14ac:dyDescent="0.25">
      <c r="A39" s="122"/>
      <c r="B39" s="143">
        <f t="shared" si="0"/>
        <v>15</v>
      </c>
      <c r="C39" s="175"/>
      <c r="D39" s="193" t="s">
        <v>317</v>
      </c>
      <c r="E39" s="174" t="s">
        <v>135</v>
      </c>
      <c r="F39" s="199">
        <v>10000</v>
      </c>
      <c r="G39" s="201" t="s">
        <v>130</v>
      </c>
      <c r="H39" s="176">
        <f>'14.Basic Shelter Kit'!G13</f>
        <v>0</v>
      </c>
      <c r="I39" s="145">
        <f t="shared" si="1"/>
        <v>0</v>
      </c>
      <c r="J39" s="150"/>
    </row>
    <row r="40" spans="1:14" ht="18" customHeight="1" thickBot="1" x14ac:dyDescent="0.3">
      <c r="A40" s="122"/>
      <c r="B40" s="147"/>
      <c r="C40" s="148"/>
      <c r="D40" s="190"/>
      <c r="E40" s="173"/>
      <c r="F40" s="191"/>
      <c r="G40" s="192"/>
      <c r="H40" s="149"/>
      <c r="I40" s="149" t="str">
        <f t="shared" ref="I40" si="2">IF(OR(ISBLANK(F40),ISBLANK(H40)),"",F40*H40)</f>
        <v/>
      </c>
      <c r="J40" s="204"/>
    </row>
    <row r="41" spans="1:14" ht="18" customHeight="1" x14ac:dyDescent="0.25">
      <c r="A41" s="122"/>
      <c r="B41" s="151" t="s">
        <v>63</v>
      </c>
      <c r="C41" s="151"/>
      <c r="D41" s="122"/>
      <c r="E41" s="122"/>
      <c r="F41" s="122"/>
      <c r="G41" s="122"/>
      <c r="H41" s="152" t="s">
        <v>12</v>
      </c>
      <c r="I41" s="153" t="str">
        <f>IF(SUM(I25:I40)=0,"",SUM(I25:I40))</f>
        <v/>
      </c>
      <c r="J41" s="154"/>
    </row>
    <row r="42" spans="1:14" ht="18" customHeight="1" x14ac:dyDescent="0.25">
      <c r="A42" s="122"/>
      <c r="B42" s="151"/>
      <c r="C42" s="151"/>
      <c r="D42" s="122"/>
      <c r="E42" s="122"/>
      <c r="F42" s="122"/>
      <c r="G42" s="122"/>
      <c r="H42" s="152" t="s">
        <v>163</v>
      </c>
      <c r="I42" s="155"/>
      <c r="J42" s="140"/>
    </row>
    <row r="43" spans="1:14" ht="18" customHeight="1" x14ac:dyDescent="0.25">
      <c r="A43" s="122"/>
      <c r="B43" s="122"/>
      <c r="C43" s="122"/>
      <c r="D43" s="122"/>
      <c r="E43" s="122"/>
      <c r="F43" s="122"/>
      <c r="G43" s="122"/>
      <c r="H43" s="152" t="s">
        <v>36</v>
      </c>
      <c r="I43" s="156"/>
      <c r="J43" s="140"/>
    </row>
    <row r="44" spans="1:14" ht="18" customHeight="1" thickBot="1" x14ac:dyDescent="0.3">
      <c r="A44" s="122"/>
      <c r="B44" s="122"/>
      <c r="C44" s="122"/>
      <c r="D44" s="122"/>
      <c r="E44" s="122"/>
      <c r="F44" s="122"/>
      <c r="G44" s="122"/>
      <c r="H44" s="152" t="s">
        <v>62</v>
      </c>
      <c r="I44" s="157"/>
      <c r="J44" s="140"/>
    </row>
    <row r="45" spans="1:14" ht="18" customHeight="1" thickBot="1" x14ac:dyDescent="0.3">
      <c r="A45" s="122"/>
      <c r="B45" s="57" t="s">
        <v>34</v>
      </c>
      <c r="C45" s="168"/>
      <c r="D45" s="58"/>
      <c r="E45" s="122"/>
      <c r="F45" s="122"/>
      <c r="G45" s="122"/>
      <c r="H45" s="152" t="s">
        <v>14</v>
      </c>
      <c r="I45" s="158" t="e">
        <f>SUM(I44+I43+I42+I41)</f>
        <v>#VALUE!</v>
      </c>
      <c r="J45" s="140"/>
    </row>
    <row r="46" spans="1:14" ht="18" customHeight="1" x14ac:dyDescent="0.25">
      <c r="A46" s="122"/>
      <c r="B46" s="105" t="s">
        <v>73</v>
      </c>
      <c r="C46" s="169"/>
      <c r="D46" s="106"/>
      <c r="E46" s="551"/>
      <c r="F46" s="552"/>
      <c r="G46" s="553"/>
      <c r="H46" s="122"/>
      <c r="I46" s="159"/>
      <c r="J46" s="122"/>
    </row>
    <row r="47" spans="1:14" ht="18" customHeight="1" x14ac:dyDescent="0.25">
      <c r="A47" s="122"/>
      <c r="B47" s="107" t="s">
        <v>164</v>
      </c>
      <c r="C47" s="170"/>
      <c r="D47" s="108"/>
      <c r="E47" s="554" t="s">
        <v>165</v>
      </c>
      <c r="F47" s="555"/>
      <c r="G47" s="556"/>
      <c r="H47" s="122"/>
      <c r="I47" s="122"/>
      <c r="J47" s="122"/>
    </row>
    <row r="48" spans="1:14" ht="18" customHeight="1" x14ac:dyDescent="0.25">
      <c r="A48" s="122"/>
      <c r="B48" s="107" t="s">
        <v>250</v>
      </c>
      <c r="C48" s="170"/>
      <c r="D48" s="108"/>
      <c r="E48" s="554" t="s">
        <v>165</v>
      </c>
      <c r="F48" s="555"/>
      <c r="G48" s="556"/>
      <c r="H48" s="122"/>
      <c r="I48" s="122"/>
      <c r="J48" s="122"/>
    </row>
    <row r="49" spans="1:13" ht="18" customHeight="1" thickBot="1" x14ac:dyDescent="0.3">
      <c r="A49" s="122"/>
      <c r="B49" s="109" t="s">
        <v>251</v>
      </c>
      <c r="C49" s="171"/>
      <c r="D49" s="110"/>
      <c r="E49" s="521"/>
      <c r="F49" s="522"/>
      <c r="G49" s="523"/>
      <c r="H49" s="122"/>
      <c r="I49" s="122"/>
      <c r="J49" s="122"/>
    </row>
    <row r="50" spans="1:13" ht="27" customHeight="1" thickBot="1" x14ac:dyDescent="0.3">
      <c r="A50" s="122"/>
      <c r="B50" s="572" t="s">
        <v>129</v>
      </c>
      <c r="C50" s="572"/>
      <c r="D50" s="572"/>
      <c r="E50" s="572"/>
      <c r="F50" s="572"/>
      <c r="G50" s="572"/>
      <c r="H50" s="572"/>
      <c r="I50" s="572"/>
      <c r="J50" s="572"/>
    </row>
    <row r="51" spans="1:13" s="5" customFormat="1" ht="18" customHeight="1" x14ac:dyDescent="0.25">
      <c r="A51" s="134"/>
      <c r="B51" s="119" t="s">
        <v>37</v>
      </c>
      <c r="C51" s="120"/>
      <c r="D51" s="39"/>
      <c r="E51" s="172"/>
      <c r="F51" s="117" t="s">
        <v>124</v>
      </c>
      <c r="G51" s="39"/>
      <c r="H51" s="39"/>
      <c r="I51" s="39"/>
      <c r="J51" s="44"/>
    </row>
    <row r="52" spans="1:13" s="5" customFormat="1" ht="24" customHeight="1" x14ac:dyDescent="0.25">
      <c r="A52" s="134"/>
      <c r="B52" s="160" t="s">
        <v>6</v>
      </c>
      <c r="C52" s="129"/>
      <c r="D52" s="161"/>
      <c r="E52" s="161"/>
      <c r="F52" s="539"/>
      <c r="G52" s="540"/>
      <c r="H52" s="540"/>
      <c r="I52" s="540"/>
      <c r="J52" s="541"/>
    </row>
    <row r="53" spans="1:13" s="5" customFormat="1" ht="21" customHeight="1" x14ac:dyDescent="0.25">
      <c r="A53" s="134"/>
      <c r="B53" s="162" t="s">
        <v>7</v>
      </c>
      <c r="C53" s="163"/>
      <c r="D53" s="137"/>
      <c r="E53" s="164"/>
      <c r="F53" s="542"/>
      <c r="G53" s="543"/>
      <c r="H53" s="543"/>
      <c r="I53" s="543"/>
      <c r="J53" s="544"/>
    </row>
    <row r="54" spans="1:13" s="5" customFormat="1" ht="23.25" customHeight="1" thickBot="1" x14ac:dyDescent="0.3">
      <c r="A54" s="134"/>
      <c r="B54" s="165" t="s">
        <v>125</v>
      </c>
      <c r="C54" s="131"/>
      <c r="D54" s="138"/>
      <c r="E54" s="138"/>
      <c r="F54" s="545"/>
      <c r="G54" s="546"/>
      <c r="H54" s="546"/>
      <c r="I54" s="546"/>
      <c r="J54" s="547"/>
    </row>
    <row r="55" spans="1:13" s="5" customFormat="1" ht="18" customHeight="1" x14ac:dyDescent="0.25">
      <c r="A55" s="134"/>
      <c r="B55" s="141"/>
      <c r="C55" s="141"/>
      <c r="D55" s="141"/>
      <c r="E55" s="134"/>
      <c r="F55" s="134"/>
      <c r="G55" s="134"/>
      <c r="H55" s="134"/>
      <c r="I55" s="134"/>
      <c r="J55" s="134"/>
    </row>
    <row r="56" spans="1:13" ht="18" customHeight="1" x14ac:dyDescent="0.25"/>
    <row r="57" spans="1:13" ht="22.8" x14ac:dyDescent="0.25">
      <c r="K57" s="60"/>
      <c r="L57" s="60"/>
      <c r="M57" s="60"/>
    </row>
  </sheetData>
  <mergeCells count="36">
    <mergeCell ref="B50:J50"/>
    <mergeCell ref="B21:D21"/>
    <mergeCell ref="B17:D17"/>
    <mergeCell ref="B18:D18"/>
    <mergeCell ref="B19:D19"/>
    <mergeCell ref="B20:D20"/>
    <mergeCell ref="E21:J21"/>
    <mergeCell ref="E19:J19"/>
    <mergeCell ref="E18:J18"/>
    <mergeCell ref="B3:J3"/>
    <mergeCell ref="F52:J54"/>
    <mergeCell ref="G23:J23"/>
    <mergeCell ref="E46:G46"/>
    <mergeCell ref="E47:G47"/>
    <mergeCell ref="E48:G48"/>
    <mergeCell ref="E49:G49"/>
    <mergeCell ref="H5:J5"/>
    <mergeCell ref="H6:J6"/>
    <mergeCell ref="B5:B7"/>
    <mergeCell ref="F7:G7"/>
    <mergeCell ref="G10:J10"/>
    <mergeCell ref="G11:J11"/>
    <mergeCell ref="G12:J12"/>
    <mergeCell ref="G13:J13"/>
    <mergeCell ref="E20:J20"/>
    <mergeCell ref="C15:E15"/>
    <mergeCell ref="C6:E6"/>
    <mergeCell ref="H7:J7"/>
    <mergeCell ref="G15:J15"/>
    <mergeCell ref="E17:J17"/>
    <mergeCell ref="G14:J14"/>
    <mergeCell ref="C10:E10"/>
    <mergeCell ref="C12:E12"/>
    <mergeCell ref="C13:E13"/>
    <mergeCell ref="C14:E14"/>
    <mergeCell ref="C11:E11"/>
  </mergeCells>
  <phoneticPr fontId="0" type="noConversion"/>
  <hyperlinks>
    <hyperlink ref="G11" r:id="rId1" xr:uid="{00000000-0004-0000-0000-000000000000}"/>
    <hyperlink ref="D25" location="'1.Student Kit P-G '!A1" display="Student Kit Primary Level Girls" xr:uid="{B084E75F-65EA-4385-AECA-0E21A8C5F687}"/>
    <hyperlink ref="D26" location="' 2.Student Kit P-B'!A1" display="Student Kit Primary Level - Boys" xr:uid="{34D7F9C8-364F-4E77-80F1-ACD6812E0864}"/>
    <hyperlink ref="D27" location="'3.Student Kit S-G'!A1" display="Student Kit Secondary Level -Girls " xr:uid="{A4DD2CD5-B0D8-4844-AFD5-775D15DAF5C2}"/>
    <hyperlink ref="D28" location="'4.Student Kit S-B'!A1" display="Student Kit Secondary Level - Boys" xr:uid="{2A493ABB-0F42-4960-8E74-7526114BE4E6}"/>
    <hyperlink ref="D29" location="'5.Kitchen Set'!A1" display="Kitchen Utensils " xr:uid="{07896AC7-900B-4367-8B21-08D9488B0322}"/>
    <hyperlink ref="D31" location="'7.Hygiene Kit'!A1" display="Hygiene Kit" xr:uid="{0833E2B2-7B33-4201-8CEE-785582BBD5AC}"/>
    <hyperlink ref="D32" location="'8.Dignity Kit'!A1" display="Dignity Kit" xr:uid="{504158C0-EAB1-4026-9E30-35FC2EF4BA0D}"/>
    <hyperlink ref="D33" location="'9. Baby Pack (0-2)'!A1" display="Baby Pack ( 0 - 2 Year)" xr:uid="{3EE4EB0F-9F83-4D45-A56F-BC655689AFCD}"/>
    <hyperlink ref="D34" location="'10. Baby Pack (3-5)'!A1" display="Baby Pack ( 3 -5 Year)" xr:uid="{A03C9944-4592-4AB8-B579-E37ACA447178}"/>
    <hyperlink ref="D35" location="'11.P-Foam'!A1" display="P-Foam, 4.5ft Width, 12mm thickness" xr:uid="{50C55AE6-4602-4BAA-9799-164E591188F5}"/>
    <hyperlink ref="D36" location="'12. PVC Carpet'!A1" display="PVC Carpet, 6.5ft width,1mm, thickness" xr:uid="{3110C59B-0A54-4D09-975E-4E148979A845}"/>
    <hyperlink ref="D37" location="'13.Jute Carpet'!A1" display="Jute Ribs Carpet, 6.5ft width " xr:uid="{62D6EE0E-7283-4F55-BC4E-52C9D4F9BF74}"/>
    <hyperlink ref="D38" location="'14.Basic Shelter Kit'!A1" display="Basic Shelter Kit" xr:uid="{7FA7AE68-DB7E-4912-8081-803ED1A23E92}"/>
    <hyperlink ref="D39" location="'15 Mosquoto Net'!A1" display="Mosquito Net" xr:uid="{F39C3D2E-4D89-4012-B196-DB338625834D}"/>
    <hyperlink ref="D30" location="'6. Handmade fan'!A1" display="Handfan (Portable-Manual-light) - Local made" xr:uid="{B9DEB648-E13E-4E71-A364-32E3C1B77061}"/>
  </hyperlinks>
  <printOptions horizontalCentered="1"/>
  <pageMargins left="0.19685039370078741" right="0.19685039370078741" top="0.19685039370078741" bottom="0.39370078740157483" header="0" footer="0.19685039370078741"/>
  <pageSetup paperSize="9" scale="71" orientation="portrait" r:id="rId2"/>
  <headerFooter alignWithMargins="0">
    <oddFooter>&amp;LRequest for Quotation SC-PR-10</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17133-2F24-420D-8C3C-5B674F6C4C42}">
  <sheetPr>
    <tabColor theme="0" tint="-0.14999847407452621"/>
    <pageSetUpPr fitToPage="1"/>
  </sheetPr>
  <dimension ref="A1:I20"/>
  <sheetViews>
    <sheetView view="pageBreakPreview" zoomScaleNormal="90" zoomScaleSheetLayoutView="100" workbookViewId="0">
      <selection activeCell="I17" sqref="I17"/>
    </sheetView>
  </sheetViews>
  <sheetFormatPr defaultColWidth="9.109375" defaultRowHeight="13.8" x14ac:dyDescent="0.25"/>
  <cols>
    <col min="1" max="1" width="5.109375" style="188" customWidth="1"/>
    <col min="2" max="2" width="30.6640625" style="188" customWidth="1"/>
    <col min="3" max="3" width="35" style="188" customWidth="1"/>
    <col min="4" max="4" width="11.5546875" style="188" customWidth="1"/>
    <col min="5" max="5" width="12.33203125" style="188" customWidth="1"/>
    <col min="6" max="6" width="14.88671875" style="188" customWidth="1"/>
    <col min="7" max="7" width="15" style="188" customWidth="1"/>
    <col min="8" max="8" width="17.77734375" style="188" customWidth="1"/>
    <col min="9" max="9" width="21.6640625" style="188" customWidth="1"/>
    <col min="10" max="16384" width="9.109375" style="188"/>
  </cols>
  <sheetData>
    <row r="1" spans="1:9" ht="14.4" thickBot="1" x14ac:dyDescent="0.3">
      <c r="A1" s="186" t="s">
        <v>254</v>
      </c>
      <c r="B1" s="187"/>
      <c r="C1" s="616"/>
      <c r="D1" s="617"/>
      <c r="E1" s="617"/>
      <c r="F1" s="617"/>
      <c r="G1" s="618"/>
    </row>
    <row r="2" spans="1:9" ht="14.4" thickBot="1" x14ac:dyDescent="0.3">
      <c r="A2" s="185"/>
      <c r="B2" s="185"/>
      <c r="C2" s="185"/>
      <c r="D2" s="185"/>
      <c r="E2" s="185"/>
      <c r="F2" s="185"/>
    </row>
    <row r="3" spans="1:9" ht="14.4" thickBot="1" x14ac:dyDescent="0.3">
      <c r="A3" s="266">
        <v>9</v>
      </c>
      <c r="B3" s="598" t="s">
        <v>304</v>
      </c>
      <c r="C3" s="619"/>
      <c r="D3" s="267" t="s">
        <v>135</v>
      </c>
      <c r="E3" s="267">
        <v>2000</v>
      </c>
      <c r="F3" s="268">
        <f>G18</f>
        <v>0</v>
      </c>
      <c r="G3" s="269">
        <f>E3*F3</f>
        <v>0</v>
      </c>
      <c r="H3" s="227"/>
      <c r="I3" s="227"/>
    </row>
    <row r="4" spans="1:9" ht="14.4" thickBot="1" x14ac:dyDescent="0.3">
      <c r="A4" s="270"/>
      <c r="B4" s="271"/>
      <c r="C4" s="271"/>
      <c r="D4" s="241"/>
      <c r="E4" s="241"/>
      <c r="F4" s="600" t="s">
        <v>35</v>
      </c>
      <c r="G4" s="615"/>
      <c r="H4" s="227"/>
      <c r="I4" s="227"/>
    </row>
    <row r="5" spans="1:9" s="189" customFormat="1" ht="27" thickBot="1" x14ac:dyDescent="0.3">
      <c r="A5" s="272" t="s">
        <v>243</v>
      </c>
      <c r="B5" s="273" t="s">
        <v>137</v>
      </c>
      <c r="C5" s="273" t="s">
        <v>138</v>
      </c>
      <c r="D5" s="274" t="s">
        <v>61</v>
      </c>
      <c r="E5" s="275" t="s">
        <v>24</v>
      </c>
      <c r="F5" s="276" t="s">
        <v>5</v>
      </c>
      <c r="G5" s="277" t="s">
        <v>11</v>
      </c>
      <c r="H5" s="265" t="s">
        <v>306</v>
      </c>
      <c r="I5" s="278"/>
    </row>
    <row r="6" spans="1:9" s="189" customFormat="1" ht="26.4" x14ac:dyDescent="0.25">
      <c r="A6" s="279">
        <v>1</v>
      </c>
      <c r="B6" s="280" t="s">
        <v>284</v>
      </c>
      <c r="C6" s="280" t="s">
        <v>285</v>
      </c>
      <c r="D6" s="281" t="s">
        <v>193</v>
      </c>
      <c r="E6" s="282">
        <v>1</v>
      </c>
      <c r="F6" s="283"/>
      <c r="G6" s="284">
        <f>F6*E6</f>
        <v>0</v>
      </c>
      <c r="H6" s="285"/>
      <c r="I6" s="278"/>
    </row>
    <row r="7" spans="1:9" ht="26.4" x14ac:dyDescent="0.25">
      <c r="A7" s="279">
        <v>2</v>
      </c>
      <c r="B7" s="286" t="s">
        <v>292</v>
      </c>
      <c r="C7" s="286" t="s">
        <v>325</v>
      </c>
      <c r="D7" s="279" t="s">
        <v>286</v>
      </c>
      <c r="E7" s="287">
        <v>2</v>
      </c>
      <c r="F7" s="288"/>
      <c r="G7" s="284">
        <f t="shared" ref="G7:G13" si="0">F7*E7</f>
        <v>0</v>
      </c>
      <c r="H7" s="289"/>
      <c r="I7" s="227"/>
    </row>
    <row r="8" spans="1:9" ht="26.4" x14ac:dyDescent="0.25">
      <c r="A8" s="279">
        <v>3</v>
      </c>
      <c r="B8" s="286" t="s">
        <v>293</v>
      </c>
      <c r="C8" s="286" t="s">
        <v>287</v>
      </c>
      <c r="D8" s="279" t="s">
        <v>282</v>
      </c>
      <c r="E8" s="287">
        <v>1</v>
      </c>
      <c r="F8" s="288"/>
      <c r="G8" s="284">
        <f t="shared" si="0"/>
        <v>0</v>
      </c>
      <c r="H8" s="289"/>
      <c r="I8" s="227"/>
    </row>
    <row r="9" spans="1:9" x14ac:dyDescent="0.25">
      <c r="A9" s="279">
        <v>4</v>
      </c>
      <c r="B9" s="286" t="s">
        <v>294</v>
      </c>
      <c r="C9" s="286" t="s">
        <v>329</v>
      </c>
      <c r="D9" s="279" t="s">
        <v>281</v>
      </c>
      <c r="E9" s="287">
        <v>1</v>
      </c>
      <c r="F9" s="288"/>
      <c r="G9" s="284">
        <f t="shared" si="0"/>
        <v>0</v>
      </c>
      <c r="H9" s="289"/>
      <c r="I9" s="227"/>
    </row>
    <row r="10" spans="1:9" ht="26.4" x14ac:dyDescent="0.25">
      <c r="A10" s="279">
        <v>5</v>
      </c>
      <c r="B10" s="286" t="s">
        <v>295</v>
      </c>
      <c r="C10" s="286" t="s">
        <v>288</v>
      </c>
      <c r="D10" s="279" t="s">
        <v>281</v>
      </c>
      <c r="E10" s="287">
        <v>1</v>
      </c>
      <c r="F10" s="288"/>
      <c r="G10" s="284">
        <f t="shared" si="0"/>
        <v>0</v>
      </c>
      <c r="H10" s="289"/>
      <c r="I10" s="227"/>
    </row>
    <row r="11" spans="1:9" x14ac:dyDescent="0.25">
      <c r="A11" s="279">
        <v>6</v>
      </c>
      <c r="B11" s="286" t="s">
        <v>298</v>
      </c>
      <c r="C11" s="286" t="s">
        <v>290</v>
      </c>
      <c r="D11" s="279" t="s">
        <v>281</v>
      </c>
      <c r="E11" s="287">
        <v>2</v>
      </c>
      <c r="F11" s="288"/>
      <c r="G11" s="284">
        <f t="shared" si="0"/>
        <v>0</v>
      </c>
      <c r="H11" s="289"/>
      <c r="I11" s="227"/>
    </row>
    <row r="12" spans="1:9" ht="39.6" x14ac:dyDescent="0.25">
      <c r="A12" s="279">
        <v>7</v>
      </c>
      <c r="B12" s="286" t="s">
        <v>299</v>
      </c>
      <c r="C12" s="286" t="s">
        <v>291</v>
      </c>
      <c r="D12" s="279" t="s">
        <v>300</v>
      </c>
      <c r="E12" s="287">
        <v>1</v>
      </c>
      <c r="F12" s="288"/>
      <c r="G12" s="284">
        <f t="shared" si="0"/>
        <v>0</v>
      </c>
      <c r="H12" s="289"/>
      <c r="I12" s="227"/>
    </row>
    <row r="13" spans="1:9" ht="66.599999999999994" thickBot="1" x14ac:dyDescent="0.3">
      <c r="A13" s="279">
        <v>8</v>
      </c>
      <c r="B13" s="290" t="s">
        <v>296</v>
      </c>
      <c r="C13" s="286" t="s">
        <v>289</v>
      </c>
      <c r="D13" s="279" t="s">
        <v>282</v>
      </c>
      <c r="E13" s="287">
        <v>1</v>
      </c>
      <c r="F13" s="288"/>
      <c r="G13" s="284">
        <f t="shared" si="0"/>
        <v>0</v>
      </c>
      <c r="H13" s="291"/>
      <c r="I13" s="292" t="s">
        <v>401</v>
      </c>
    </row>
    <row r="14" spans="1:9" ht="14.4" thickBot="1" x14ac:dyDescent="0.3">
      <c r="A14" s="227"/>
      <c r="B14" s="293"/>
      <c r="C14" s="293"/>
      <c r="D14" s="227"/>
      <c r="E14" s="227"/>
      <c r="F14" s="228" t="s">
        <v>12</v>
      </c>
      <c r="G14" s="294">
        <f>SUM(G6:G13)</f>
        <v>0</v>
      </c>
      <c r="H14" s="295"/>
      <c r="I14" s="227"/>
    </row>
    <row r="15" spans="1:9" x14ac:dyDescent="0.25">
      <c r="A15" s="586" t="s">
        <v>249</v>
      </c>
      <c r="B15" s="587"/>
      <c r="C15" s="588"/>
      <c r="D15" s="227"/>
      <c r="E15" s="227"/>
      <c r="F15" s="228" t="s">
        <v>163</v>
      </c>
      <c r="G15" s="230"/>
      <c r="H15" s="295"/>
      <c r="I15" s="227"/>
    </row>
    <row r="16" spans="1:9" x14ac:dyDescent="0.25">
      <c r="A16" s="589"/>
      <c r="B16" s="590"/>
      <c r="C16" s="591"/>
      <c r="D16" s="227"/>
      <c r="E16" s="227"/>
      <c r="F16" s="228" t="s">
        <v>36</v>
      </c>
      <c r="G16" s="230"/>
      <c r="H16" s="295"/>
      <c r="I16" s="227"/>
    </row>
    <row r="17" spans="1:9" x14ac:dyDescent="0.25">
      <c r="A17" s="589"/>
      <c r="B17" s="590"/>
      <c r="C17" s="591"/>
      <c r="D17" s="231"/>
      <c r="E17" s="231"/>
      <c r="F17" s="228" t="s">
        <v>62</v>
      </c>
      <c r="G17" s="230"/>
      <c r="H17" s="295"/>
      <c r="I17" s="227"/>
    </row>
    <row r="18" spans="1:9" ht="14.4" thickBot="1" x14ac:dyDescent="0.3">
      <c r="A18" s="589"/>
      <c r="B18" s="590"/>
      <c r="C18" s="591"/>
      <c r="D18" s="231"/>
      <c r="E18" s="231"/>
      <c r="F18" s="228" t="s">
        <v>14</v>
      </c>
      <c r="G18" s="296">
        <f>SUM(G14:G17)</f>
        <v>0</v>
      </c>
      <c r="H18" s="295"/>
      <c r="I18" s="227"/>
    </row>
    <row r="19" spans="1:9" ht="14.4" thickBot="1" x14ac:dyDescent="0.3">
      <c r="A19" s="592"/>
      <c r="B19" s="593"/>
      <c r="C19" s="594"/>
      <c r="D19" s="226"/>
      <c r="E19" s="226"/>
      <c r="F19" s="226"/>
      <c r="G19" s="226"/>
      <c r="H19" s="297"/>
      <c r="I19" s="227"/>
    </row>
    <row r="20" spans="1:9" x14ac:dyDescent="0.25">
      <c r="A20" s="226"/>
      <c r="B20" s="226"/>
      <c r="C20" s="226"/>
      <c r="D20" s="226"/>
      <c r="E20" s="233" t="s">
        <v>167</v>
      </c>
      <c r="F20" s="226"/>
      <c r="G20" s="226"/>
      <c r="H20" s="295"/>
      <c r="I20" s="227"/>
    </row>
  </sheetData>
  <protectedRanges>
    <protectedRange sqref="G15:G17" name="Range1_2_1" securityDescriptor="O:WDG:WDD:(A;;CC;;;LG)"/>
  </protectedRanges>
  <mergeCells count="4">
    <mergeCell ref="C1:G1"/>
    <mergeCell ref="B3:C3"/>
    <mergeCell ref="F4:G4"/>
    <mergeCell ref="A15:C19"/>
  </mergeCells>
  <dataValidations count="1">
    <dataValidation type="textLength" errorStyle="information" operator="equal" allowBlank="1" showInputMessage="1" showErrorMessage="1" errorTitle="DEA Code" error="Expected 5 digits" sqref="B7:B8 C6:C8 D7:E8 B9:E13" xr:uid="{399684AA-DD18-4615-8326-892EEFB8A173}">
      <formula1>5</formula1>
    </dataValidation>
  </dataValidations>
  <printOptions horizontalCentered="1"/>
  <pageMargins left="0.196850393700787" right="0.196850393700787" top="0.196850393700787" bottom="0.39370078740157499" header="0" footer="0.196850393700787"/>
  <pageSetup paperSize="9" scale="89" fitToHeight="0" orientation="landscape" r:id="rId1"/>
  <headerFooter alignWithMargins="0">
    <oddFooter>&amp;LRequest for Quotation SC-PR-10</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330BE-8AA7-46FA-B8E6-EA32A50F4205}">
  <sheetPr>
    <tabColor theme="0" tint="-0.249977111117893"/>
    <pageSetUpPr fitToPage="1"/>
  </sheetPr>
  <dimension ref="A1:I20"/>
  <sheetViews>
    <sheetView view="pageBreakPreview" topLeftCell="A3" zoomScaleNormal="90" zoomScaleSheetLayoutView="100" workbookViewId="0">
      <selection activeCell="I11" sqref="I11"/>
    </sheetView>
  </sheetViews>
  <sheetFormatPr defaultColWidth="9.109375" defaultRowHeight="13.2" x14ac:dyDescent="0.25"/>
  <cols>
    <col min="1" max="1" width="5.109375" style="227" customWidth="1"/>
    <col min="2" max="3" width="35" style="227" customWidth="1"/>
    <col min="4" max="4" width="11.5546875" style="227" customWidth="1"/>
    <col min="5" max="5" width="12.33203125" style="227" customWidth="1"/>
    <col min="6" max="6" width="13.33203125" style="227" customWidth="1"/>
    <col min="7" max="7" width="17.44140625" style="227" customWidth="1"/>
    <col min="8" max="8" width="15" style="227" customWidth="1"/>
    <col min="9" max="9" width="22.33203125" style="227" customWidth="1"/>
    <col min="10" max="16384" width="9.109375" style="227"/>
  </cols>
  <sheetData>
    <row r="1" spans="1:9" ht="13.8" thickBot="1" x14ac:dyDescent="0.3">
      <c r="A1" s="212" t="s">
        <v>254</v>
      </c>
      <c r="B1" s="213"/>
      <c r="C1" s="620"/>
      <c r="D1" s="621"/>
      <c r="E1" s="621"/>
      <c r="F1" s="621"/>
      <c r="G1" s="622"/>
    </row>
    <row r="2" spans="1:9" ht="13.8" thickBot="1" x14ac:dyDescent="0.3">
      <c r="A2" s="226"/>
      <c r="B2" s="226"/>
      <c r="C2" s="226"/>
      <c r="D2" s="226"/>
      <c r="E2" s="226"/>
      <c r="F2" s="226"/>
    </row>
    <row r="3" spans="1:9" ht="13.8" thickBot="1" x14ac:dyDescent="0.3">
      <c r="A3" s="266">
        <v>10</v>
      </c>
      <c r="B3" s="598" t="s">
        <v>305</v>
      </c>
      <c r="C3" s="619"/>
      <c r="D3" s="267" t="s">
        <v>135</v>
      </c>
      <c r="E3" s="267">
        <v>2000</v>
      </c>
      <c r="F3" s="268">
        <f>G18</f>
        <v>0</v>
      </c>
      <c r="G3" s="269">
        <f>E3*F3</f>
        <v>0</v>
      </c>
    </row>
    <row r="4" spans="1:9" ht="13.8" thickBot="1" x14ac:dyDescent="0.3">
      <c r="A4" s="270"/>
      <c r="B4" s="271"/>
      <c r="C4" s="271"/>
      <c r="D4" s="241"/>
      <c r="E4" s="241"/>
      <c r="F4" s="600" t="s">
        <v>35</v>
      </c>
      <c r="G4" s="615"/>
    </row>
    <row r="5" spans="1:9" s="278" customFormat="1" ht="27" thickBot="1" x14ac:dyDescent="0.3">
      <c r="A5" s="272" t="s">
        <v>243</v>
      </c>
      <c r="B5" s="273" t="s">
        <v>137</v>
      </c>
      <c r="C5" s="273" t="s">
        <v>138</v>
      </c>
      <c r="D5" s="274" t="s">
        <v>61</v>
      </c>
      <c r="E5" s="275" t="s">
        <v>24</v>
      </c>
      <c r="F5" s="276" t="s">
        <v>5</v>
      </c>
      <c r="G5" s="277" t="s">
        <v>11</v>
      </c>
      <c r="H5" s="265" t="s">
        <v>306</v>
      </c>
    </row>
    <row r="6" spans="1:9" s="278" customFormat="1" ht="26.4" x14ac:dyDescent="0.25">
      <c r="A6" s="279">
        <v>1</v>
      </c>
      <c r="B6" s="280" t="s">
        <v>301</v>
      </c>
      <c r="C6" s="280" t="s">
        <v>326</v>
      </c>
      <c r="D6" s="281" t="s">
        <v>193</v>
      </c>
      <c r="E6" s="282">
        <v>1</v>
      </c>
      <c r="F6" s="283"/>
      <c r="G6" s="284">
        <f>F6*E6</f>
        <v>0</v>
      </c>
      <c r="H6" s="285"/>
    </row>
    <row r="7" spans="1:9" ht="26.4" x14ac:dyDescent="0.25">
      <c r="A7" s="279">
        <v>2</v>
      </c>
      <c r="B7" s="286" t="s">
        <v>302</v>
      </c>
      <c r="C7" s="286" t="s">
        <v>325</v>
      </c>
      <c r="D7" s="279" t="s">
        <v>286</v>
      </c>
      <c r="E7" s="287">
        <v>2</v>
      </c>
      <c r="F7" s="288"/>
      <c r="G7" s="284">
        <f t="shared" ref="G7:G13" si="0">F7*E7</f>
        <v>0</v>
      </c>
      <c r="H7" s="289"/>
    </row>
    <row r="8" spans="1:9" ht="26.4" x14ac:dyDescent="0.25">
      <c r="A8" s="279">
        <v>3</v>
      </c>
      <c r="B8" s="286" t="s">
        <v>303</v>
      </c>
      <c r="C8" s="286" t="s">
        <v>287</v>
      </c>
      <c r="D8" s="279" t="s">
        <v>282</v>
      </c>
      <c r="E8" s="287">
        <v>1</v>
      </c>
      <c r="F8" s="288"/>
      <c r="G8" s="284">
        <f t="shared" si="0"/>
        <v>0</v>
      </c>
      <c r="H8" s="289"/>
    </row>
    <row r="9" spans="1:9" x14ac:dyDescent="0.25">
      <c r="A9" s="279">
        <v>4</v>
      </c>
      <c r="B9" s="286" t="s">
        <v>294</v>
      </c>
      <c r="C9" s="286" t="s">
        <v>328</v>
      </c>
      <c r="D9" s="279" t="s">
        <v>281</v>
      </c>
      <c r="E9" s="287">
        <v>1</v>
      </c>
      <c r="F9" s="288"/>
      <c r="G9" s="284">
        <f t="shared" si="0"/>
        <v>0</v>
      </c>
      <c r="H9" s="289"/>
    </row>
    <row r="10" spans="1:9" ht="26.4" x14ac:dyDescent="0.25">
      <c r="A10" s="279">
        <v>5</v>
      </c>
      <c r="B10" s="286" t="s">
        <v>295</v>
      </c>
      <c r="C10" s="286" t="s">
        <v>288</v>
      </c>
      <c r="D10" s="279" t="s">
        <v>281</v>
      </c>
      <c r="E10" s="287">
        <v>1</v>
      </c>
      <c r="F10" s="288"/>
      <c r="G10" s="284">
        <f t="shared" si="0"/>
        <v>0</v>
      </c>
      <c r="H10" s="289"/>
    </row>
    <row r="11" spans="1:9" ht="26.4" x14ac:dyDescent="0.25">
      <c r="A11" s="279">
        <v>6</v>
      </c>
      <c r="B11" s="286" t="s">
        <v>297</v>
      </c>
      <c r="C11" s="286" t="s">
        <v>327</v>
      </c>
      <c r="D11" s="279" t="s">
        <v>281</v>
      </c>
      <c r="E11" s="287">
        <v>2</v>
      </c>
      <c r="F11" s="288"/>
      <c r="G11" s="284">
        <f t="shared" si="0"/>
        <v>0</v>
      </c>
      <c r="H11" s="289"/>
    </row>
    <row r="12" spans="1:9" ht="39.6" x14ac:dyDescent="0.25">
      <c r="A12" s="279">
        <v>7</v>
      </c>
      <c r="B12" s="286" t="s">
        <v>299</v>
      </c>
      <c r="C12" s="286" t="s">
        <v>291</v>
      </c>
      <c r="D12" s="279" t="s">
        <v>300</v>
      </c>
      <c r="E12" s="287">
        <v>1</v>
      </c>
      <c r="F12" s="288"/>
      <c r="G12" s="284">
        <f t="shared" si="0"/>
        <v>0</v>
      </c>
      <c r="H12" s="289"/>
    </row>
    <row r="13" spans="1:9" ht="66" x14ac:dyDescent="0.25">
      <c r="A13" s="279">
        <v>8</v>
      </c>
      <c r="B13" s="290" t="s">
        <v>296</v>
      </c>
      <c r="C13" s="286" t="s">
        <v>289</v>
      </c>
      <c r="D13" s="279" t="s">
        <v>282</v>
      </c>
      <c r="E13" s="287">
        <v>1</v>
      </c>
      <c r="F13" s="288"/>
      <c r="G13" s="284">
        <f t="shared" si="0"/>
        <v>0</v>
      </c>
      <c r="H13" s="289"/>
      <c r="I13" s="298" t="s">
        <v>401</v>
      </c>
    </row>
    <row r="14" spans="1:9" ht="13.8" thickBot="1" x14ac:dyDescent="0.3">
      <c r="B14" s="293"/>
      <c r="C14" s="293"/>
      <c r="F14" s="228" t="s">
        <v>12</v>
      </c>
      <c r="G14" s="294">
        <f>SUM(G6:G13)</f>
        <v>0</v>
      </c>
      <c r="H14" s="295"/>
    </row>
    <row r="15" spans="1:9" x14ac:dyDescent="0.25">
      <c r="A15" s="586" t="s">
        <v>249</v>
      </c>
      <c r="B15" s="587"/>
      <c r="C15" s="588"/>
      <c r="F15" s="228" t="s">
        <v>163</v>
      </c>
      <c r="G15" s="230"/>
      <c r="H15" s="295"/>
    </row>
    <row r="16" spans="1:9" x14ac:dyDescent="0.25">
      <c r="A16" s="589"/>
      <c r="B16" s="590"/>
      <c r="C16" s="591"/>
      <c r="F16" s="228" t="s">
        <v>36</v>
      </c>
      <c r="G16" s="230"/>
      <c r="H16" s="295"/>
    </row>
    <row r="17" spans="1:8" x14ac:dyDescent="0.25">
      <c r="A17" s="589"/>
      <c r="B17" s="590"/>
      <c r="C17" s="591"/>
      <c r="D17" s="231"/>
      <c r="E17" s="231"/>
      <c r="F17" s="228" t="s">
        <v>62</v>
      </c>
      <c r="G17" s="230"/>
      <c r="H17" s="295"/>
    </row>
    <row r="18" spans="1:8" ht="13.8" thickBot="1" x14ac:dyDescent="0.3">
      <c r="A18" s="589"/>
      <c r="B18" s="590"/>
      <c r="C18" s="591"/>
      <c r="D18" s="231"/>
      <c r="E18" s="231"/>
      <c r="F18" s="228" t="s">
        <v>14</v>
      </c>
      <c r="G18" s="296">
        <f>SUM(G14:G17)</f>
        <v>0</v>
      </c>
      <c r="H18" s="295"/>
    </row>
    <row r="19" spans="1:8" ht="13.8" thickBot="1" x14ac:dyDescent="0.3">
      <c r="A19" s="592"/>
      <c r="B19" s="593"/>
      <c r="C19" s="594"/>
      <c r="D19" s="226"/>
      <c r="E19" s="226"/>
      <c r="F19" s="226"/>
      <c r="G19" s="226"/>
      <c r="H19" s="297"/>
    </row>
    <row r="20" spans="1:8" x14ac:dyDescent="0.25">
      <c r="A20" s="226"/>
      <c r="B20" s="226"/>
      <c r="C20" s="226"/>
      <c r="D20" s="226"/>
      <c r="E20" s="233" t="s">
        <v>167</v>
      </c>
      <c r="F20" s="226"/>
      <c r="G20" s="226"/>
      <c r="H20" s="295"/>
    </row>
  </sheetData>
  <protectedRanges>
    <protectedRange sqref="G15:G17" name="Range1_2_1" securityDescriptor="O:WDG:WDD:(A;;CC;;;LG)"/>
  </protectedRanges>
  <mergeCells count="4">
    <mergeCell ref="C1:G1"/>
    <mergeCell ref="B3:C3"/>
    <mergeCell ref="F4:G4"/>
    <mergeCell ref="A15:C19"/>
  </mergeCells>
  <dataValidations count="1">
    <dataValidation type="textLength" errorStyle="information" operator="equal" allowBlank="1" showInputMessage="1" showErrorMessage="1" errorTitle="DEA Code" error="Expected 5 digits" sqref="B7:E13" xr:uid="{914D3185-D3B7-4130-B155-09DE50576A7D}">
      <formula1>5</formula1>
    </dataValidation>
  </dataValidations>
  <printOptions horizontalCentered="1"/>
  <pageMargins left="0.196850393700787" right="0.196850393700787" top="0.196850393700787" bottom="0.39370078740157499" header="0" footer="0.196850393700787"/>
  <pageSetup paperSize="9" scale="88" fitToHeight="0" orientation="landscape" r:id="rId1"/>
  <headerFooter alignWithMargins="0">
    <oddFooter>&amp;LRequest for Quotation SC-PR-10</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1DA34-0E62-4875-89B0-6905DDC62F8C}">
  <sheetPr>
    <pageSetUpPr fitToPage="1"/>
  </sheetPr>
  <dimension ref="A1:H15"/>
  <sheetViews>
    <sheetView view="pageBreakPreview" zoomScaleNormal="100" zoomScaleSheetLayoutView="100" workbookViewId="0">
      <selection activeCell="A10" sqref="A10:C14"/>
    </sheetView>
  </sheetViews>
  <sheetFormatPr defaultRowHeight="13.2" x14ac:dyDescent="0.25"/>
  <cols>
    <col min="1" max="1" width="6.44140625" style="226" customWidth="1"/>
    <col min="2" max="2" width="12.6640625" style="226" customWidth="1"/>
    <col min="3" max="3" width="26.5546875" style="226" customWidth="1"/>
    <col min="4" max="4" width="9.33203125" style="226" customWidth="1"/>
    <col min="5" max="5" width="10.5546875" style="226" customWidth="1"/>
    <col min="6" max="6" width="15.44140625" style="226" customWidth="1"/>
    <col min="7" max="7" width="15.5546875" style="226" customWidth="1"/>
    <col min="8" max="8" width="15.6640625" style="226" customWidth="1"/>
    <col min="9" max="16384" width="8.88671875" style="226"/>
  </cols>
  <sheetData>
    <row r="1" spans="1:8" ht="24.6" customHeight="1" thickBot="1" x14ac:dyDescent="0.3">
      <c r="A1" s="212" t="s">
        <v>254</v>
      </c>
      <c r="B1" s="213"/>
      <c r="C1" s="214"/>
      <c r="D1" s="214"/>
      <c r="E1" s="215"/>
      <c r="F1" s="215"/>
      <c r="G1" s="216"/>
    </row>
    <row r="3" spans="1:8" ht="24.6" customHeight="1" x14ac:dyDescent="0.25">
      <c r="A3" s="334">
        <v>11</v>
      </c>
      <c r="B3" s="595" t="s">
        <v>241</v>
      </c>
      <c r="C3" s="595"/>
      <c r="D3" s="335" t="s">
        <v>242</v>
      </c>
      <c r="E3" s="335">
        <v>10000</v>
      </c>
      <c r="F3" s="335">
        <f>G13</f>
        <v>0</v>
      </c>
      <c r="G3" s="335">
        <f>E3*F3</f>
        <v>0</v>
      </c>
    </row>
    <row r="4" spans="1:8" ht="18.600000000000001" customHeight="1" thickBot="1" x14ac:dyDescent="0.3">
      <c r="A4" s="270"/>
      <c r="B4" s="271"/>
      <c r="C4" s="271"/>
      <c r="D4" s="241"/>
      <c r="E4" s="241"/>
      <c r="F4" s="623" t="s">
        <v>35</v>
      </c>
      <c r="G4" s="624"/>
    </row>
    <row r="5" spans="1:8" ht="33.6" customHeight="1" thickBot="1" x14ac:dyDescent="0.3">
      <c r="A5" s="322" t="s">
        <v>275</v>
      </c>
      <c r="B5" s="323" t="s">
        <v>404</v>
      </c>
      <c r="C5" s="323" t="s">
        <v>138</v>
      </c>
      <c r="D5" s="324" t="s">
        <v>4</v>
      </c>
      <c r="E5" s="326" t="s">
        <v>139</v>
      </c>
      <c r="F5" s="330" t="s">
        <v>5</v>
      </c>
      <c r="G5" s="324" t="s">
        <v>140</v>
      </c>
      <c r="H5" s="325" t="s">
        <v>306</v>
      </c>
    </row>
    <row r="6" spans="1:8" ht="31.2" customHeight="1" x14ac:dyDescent="0.25">
      <c r="A6" s="317">
        <v>1</v>
      </c>
      <c r="B6" s="318" t="s">
        <v>241</v>
      </c>
      <c r="C6" s="318" t="s">
        <v>310</v>
      </c>
      <c r="D6" s="319" t="s">
        <v>242</v>
      </c>
      <c r="E6" s="327">
        <v>10000</v>
      </c>
      <c r="F6" s="331"/>
      <c r="G6" s="320">
        <f>F6*E6</f>
        <v>0</v>
      </c>
      <c r="H6" s="321"/>
    </row>
    <row r="7" spans="1:8" ht="31.2" customHeight="1" x14ac:dyDescent="0.25">
      <c r="A7" s="310"/>
      <c r="B7" s="304"/>
      <c r="C7" s="304"/>
      <c r="D7" s="303"/>
      <c r="E7" s="328"/>
      <c r="F7" s="332"/>
      <c r="G7" s="305" t="str">
        <f t="shared" ref="G7:G8" si="0">IF(OR(ISBLANK(D7),ISBLANK(F7)),"",E7*F7)</f>
        <v/>
      </c>
      <c r="H7" s="311"/>
    </row>
    <row r="8" spans="1:8" ht="31.2" customHeight="1" thickBot="1" x14ac:dyDescent="0.3">
      <c r="A8" s="312"/>
      <c r="B8" s="313"/>
      <c r="C8" s="313"/>
      <c r="D8" s="314"/>
      <c r="E8" s="329"/>
      <c r="F8" s="333"/>
      <c r="G8" s="315" t="str">
        <f t="shared" si="0"/>
        <v/>
      </c>
      <c r="H8" s="316"/>
    </row>
    <row r="9" spans="1:8" ht="25.2" customHeight="1" thickBot="1" x14ac:dyDescent="0.3">
      <c r="A9" s="227"/>
      <c r="B9" s="293"/>
      <c r="C9" s="293"/>
      <c r="D9" s="227"/>
      <c r="E9" s="227"/>
      <c r="F9" s="228" t="s">
        <v>12</v>
      </c>
      <c r="G9" s="301" t="str">
        <f>IF(SUM(G6:G8)=0,"",SUM(G6:G8))</f>
        <v/>
      </c>
    </row>
    <row r="10" spans="1:8" ht="19.8" customHeight="1" x14ac:dyDescent="0.25">
      <c r="A10" s="586" t="s">
        <v>249</v>
      </c>
      <c r="B10" s="587"/>
      <c r="C10" s="588"/>
      <c r="D10" s="227"/>
      <c r="E10" s="227"/>
      <c r="F10" s="228" t="s">
        <v>163</v>
      </c>
      <c r="G10" s="230"/>
    </row>
    <row r="11" spans="1:8" ht="19.2" customHeight="1" x14ac:dyDescent="0.25">
      <c r="A11" s="589"/>
      <c r="B11" s="590"/>
      <c r="C11" s="591"/>
      <c r="D11" s="227"/>
      <c r="E11" s="227"/>
      <c r="F11" s="228" t="s">
        <v>36</v>
      </c>
      <c r="G11" s="230"/>
    </row>
    <row r="12" spans="1:8" ht="19.2" customHeight="1" x14ac:dyDescent="0.25">
      <c r="A12" s="589"/>
      <c r="B12" s="590"/>
      <c r="C12" s="591"/>
      <c r="D12" s="231"/>
      <c r="E12" s="231"/>
      <c r="F12" s="228" t="s">
        <v>62</v>
      </c>
      <c r="G12" s="230"/>
    </row>
    <row r="13" spans="1:8" ht="19.2" customHeight="1" thickBot="1" x14ac:dyDescent="0.3">
      <c r="A13" s="589"/>
      <c r="B13" s="590"/>
      <c r="C13" s="591"/>
      <c r="D13" s="231"/>
      <c r="E13" s="231"/>
      <c r="F13" s="228" t="s">
        <v>14</v>
      </c>
      <c r="G13" s="302">
        <f>SUM(G9:G12)</f>
        <v>0</v>
      </c>
    </row>
    <row r="14" spans="1:8" ht="19.2" customHeight="1" thickBot="1" x14ac:dyDescent="0.3">
      <c r="A14" s="592"/>
      <c r="B14" s="593"/>
      <c r="C14" s="594"/>
    </row>
    <row r="15" spans="1:8" x14ac:dyDescent="0.25">
      <c r="E15" s="233" t="s">
        <v>167</v>
      </c>
    </row>
  </sheetData>
  <protectedRanges>
    <protectedRange sqref="G10:G12" name="Range1_2_1" securityDescriptor="O:WDG:WDD:(A;;CC;;;LG)"/>
  </protectedRanges>
  <mergeCells count="3">
    <mergeCell ref="B3:C3"/>
    <mergeCell ref="A10:C14"/>
    <mergeCell ref="F4:G4"/>
  </mergeCells>
  <pageMargins left="0.7" right="0.7" top="0.75" bottom="0.75" header="0.3" footer="0.3"/>
  <pageSetup scale="82"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DAE9B-6295-4B9C-8BFC-E761C499BF67}">
  <sheetPr>
    <tabColor rgb="FFFF0000"/>
    <pageSetUpPr fitToPage="1"/>
  </sheetPr>
  <dimension ref="A1:H15"/>
  <sheetViews>
    <sheetView view="pageBreakPreview" zoomScaleNormal="100" zoomScaleSheetLayoutView="100" workbookViewId="0">
      <selection activeCell="G9" sqref="G9"/>
    </sheetView>
  </sheetViews>
  <sheetFormatPr defaultRowHeight="13.2" x14ac:dyDescent="0.25"/>
  <cols>
    <col min="1" max="1" width="6.44140625" style="226" customWidth="1"/>
    <col min="2" max="2" width="20.77734375" style="226" customWidth="1"/>
    <col min="3" max="3" width="33.44140625" style="226" customWidth="1"/>
    <col min="4" max="4" width="9.33203125" style="226" customWidth="1"/>
    <col min="5" max="5" width="10.5546875" style="226" customWidth="1"/>
    <col min="6" max="6" width="15.44140625" style="226" customWidth="1"/>
    <col min="7" max="7" width="17.5546875" style="226" customWidth="1"/>
    <col min="8" max="8" width="13.5546875" style="226" customWidth="1"/>
    <col min="9" max="16384" width="8.88671875" style="226"/>
  </cols>
  <sheetData>
    <row r="1" spans="1:8" ht="24" customHeight="1" thickBot="1" x14ac:dyDescent="0.3">
      <c r="A1" s="212" t="s">
        <v>254</v>
      </c>
      <c r="B1" s="213"/>
      <c r="C1" s="214"/>
      <c r="D1" s="214"/>
      <c r="E1" s="215"/>
      <c r="F1" s="215"/>
      <c r="G1" s="216"/>
    </row>
    <row r="3" spans="1:8" ht="13.8" thickBot="1" x14ac:dyDescent="0.3">
      <c r="A3" s="334">
        <v>12</v>
      </c>
      <c r="B3" s="595" t="s">
        <v>280</v>
      </c>
      <c r="C3" s="595"/>
      <c r="D3" s="335" t="s">
        <v>242</v>
      </c>
      <c r="E3" s="335">
        <v>5000</v>
      </c>
      <c r="F3" s="340">
        <f>G13</f>
        <v>0</v>
      </c>
      <c r="G3" s="340">
        <f>F3*E3</f>
        <v>0</v>
      </c>
    </row>
    <row r="4" spans="1:8" ht="13.8" thickBot="1" x14ac:dyDescent="0.3">
      <c r="A4" s="270"/>
      <c r="B4" s="271"/>
      <c r="C4" s="271"/>
      <c r="D4" s="241"/>
      <c r="E4" s="241"/>
      <c r="F4" s="596" t="s">
        <v>35</v>
      </c>
      <c r="G4" s="597"/>
    </row>
    <row r="5" spans="1:8" ht="26.4" x14ac:dyDescent="0.25">
      <c r="A5" s="306" t="s">
        <v>275</v>
      </c>
      <c r="B5" s="307" t="s">
        <v>404</v>
      </c>
      <c r="C5" s="307" t="s">
        <v>138</v>
      </c>
      <c r="D5" s="308" t="s">
        <v>4</v>
      </c>
      <c r="E5" s="336" t="s">
        <v>139</v>
      </c>
      <c r="F5" s="339" t="s">
        <v>5</v>
      </c>
      <c r="G5" s="308" t="s">
        <v>140</v>
      </c>
      <c r="H5" s="309" t="s">
        <v>306</v>
      </c>
    </row>
    <row r="6" spans="1:8" ht="45" customHeight="1" x14ac:dyDescent="0.25">
      <c r="A6" s="310">
        <v>1</v>
      </c>
      <c r="B6" s="304" t="s">
        <v>280</v>
      </c>
      <c r="C6" s="304" t="s">
        <v>311</v>
      </c>
      <c r="D6" s="303" t="s">
        <v>242</v>
      </c>
      <c r="E6" s="337">
        <v>5000</v>
      </c>
      <c r="F6" s="332"/>
      <c r="G6" s="305">
        <f>F6*E6</f>
        <v>0</v>
      </c>
      <c r="H6" s="311"/>
    </row>
    <row r="7" spans="1:8" ht="45" customHeight="1" x14ac:dyDescent="0.25">
      <c r="A7" s="310"/>
      <c r="B7" s="304"/>
      <c r="C7" s="304"/>
      <c r="D7" s="303"/>
      <c r="E7" s="337"/>
      <c r="F7" s="332"/>
      <c r="G7" s="305">
        <f t="shared" ref="G7:G8" si="0">F7*E7</f>
        <v>0</v>
      </c>
      <c r="H7" s="311"/>
    </row>
    <row r="8" spans="1:8" ht="45" customHeight="1" thickBot="1" x14ac:dyDescent="0.3">
      <c r="A8" s="312"/>
      <c r="B8" s="313"/>
      <c r="C8" s="313"/>
      <c r="D8" s="314"/>
      <c r="E8" s="338"/>
      <c r="F8" s="333"/>
      <c r="G8" s="315">
        <f t="shared" si="0"/>
        <v>0</v>
      </c>
      <c r="H8" s="316"/>
    </row>
    <row r="9" spans="1:8" ht="20.100000000000001" customHeight="1" thickBot="1" x14ac:dyDescent="0.3">
      <c r="A9" s="227"/>
      <c r="B9" s="293"/>
      <c r="C9" s="293"/>
      <c r="D9" s="227"/>
      <c r="E9" s="227"/>
      <c r="F9" s="228" t="s">
        <v>12</v>
      </c>
      <c r="G9" s="301" t="str">
        <f>IF(SUM(G6:G8)=0,"",SUM(G6:G8))</f>
        <v/>
      </c>
    </row>
    <row r="10" spans="1:8" ht="20.100000000000001" customHeight="1" x14ac:dyDescent="0.25">
      <c r="A10" s="586" t="s">
        <v>249</v>
      </c>
      <c r="B10" s="587"/>
      <c r="C10" s="588"/>
      <c r="D10" s="227"/>
      <c r="E10" s="227"/>
      <c r="F10" s="228" t="s">
        <v>163</v>
      </c>
      <c r="G10" s="230"/>
    </row>
    <row r="11" spans="1:8" ht="20.100000000000001" customHeight="1" x14ac:dyDescent="0.25">
      <c r="A11" s="589"/>
      <c r="B11" s="590"/>
      <c r="C11" s="591"/>
      <c r="D11" s="227"/>
      <c r="E11" s="227"/>
      <c r="F11" s="228" t="s">
        <v>36</v>
      </c>
      <c r="G11" s="230"/>
    </row>
    <row r="12" spans="1:8" ht="20.100000000000001" customHeight="1" x14ac:dyDescent="0.25">
      <c r="A12" s="589"/>
      <c r="B12" s="590"/>
      <c r="C12" s="591"/>
      <c r="D12" s="231"/>
      <c r="E12" s="231"/>
      <c r="F12" s="228" t="s">
        <v>62</v>
      </c>
      <c r="G12" s="230"/>
    </row>
    <row r="13" spans="1:8" ht="20.100000000000001" customHeight="1" thickBot="1" x14ac:dyDescent="0.3">
      <c r="A13" s="589"/>
      <c r="B13" s="590"/>
      <c r="C13" s="591"/>
      <c r="D13" s="231"/>
      <c r="E13" s="231"/>
      <c r="F13" s="228" t="s">
        <v>14</v>
      </c>
      <c r="G13" s="302">
        <f>SUM(G9:G12)</f>
        <v>0</v>
      </c>
    </row>
    <row r="14" spans="1:8" ht="13.8" thickBot="1" x14ac:dyDescent="0.3">
      <c r="A14" s="592"/>
      <c r="B14" s="593"/>
      <c r="C14" s="594"/>
    </row>
    <row r="15" spans="1:8" x14ac:dyDescent="0.25">
      <c r="E15" s="233" t="s">
        <v>167</v>
      </c>
    </row>
  </sheetData>
  <protectedRanges>
    <protectedRange sqref="G10:G12" name="Range1_2_1" securityDescriptor="O:WDG:WDD:(A;;CC;;;LG)"/>
  </protectedRanges>
  <mergeCells count="3">
    <mergeCell ref="B3:C3"/>
    <mergeCell ref="A10:C14"/>
    <mergeCell ref="F4:G4"/>
  </mergeCells>
  <pageMargins left="0.7" right="0.7" top="0.75" bottom="0.75" header="0.3" footer="0.3"/>
  <pageSetup scale="98"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D4861-8DF5-4707-AF1F-C4418B1D6289}">
  <sheetPr>
    <tabColor rgb="FFFF0000"/>
    <pageSetUpPr fitToPage="1"/>
  </sheetPr>
  <dimension ref="A1:H15"/>
  <sheetViews>
    <sheetView view="pageBreakPreview" zoomScaleNormal="100" zoomScaleSheetLayoutView="100" workbookViewId="0">
      <selection activeCell="F7" sqref="F7"/>
    </sheetView>
  </sheetViews>
  <sheetFormatPr defaultRowHeight="13.2" x14ac:dyDescent="0.25"/>
  <cols>
    <col min="1" max="1" width="6.44140625" style="226" customWidth="1"/>
    <col min="2" max="2" width="25.6640625" style="226" customWidth="1"/>
    <col min="3" max="3" width="33.44140625" style="226" customWidth="1"/>
    <col min="4" max="4" width="9.33203125" style="226" customWidth="1"/>
    <col min="5" max="5" width="10.5546875" style="226" customWidth="1"/>
    <col min="6" max="6" width="15.44140625" style="226" customWidth="1"/>
    <col min="7" max="7" width="17.5546875" style="226" customWidth="1"/>
    <col min="8" max="8" width="14.77734375" style="226" customWidth="1"/>
    <col min="9" max="16384" width="8.88671875" style="226"/>
  </cols>
  <sheetData>
    <row r="1" spans="1:8" ht="24" customHeight="1" thickBot="1" x14ac:dyDescent="0.3">
      <c r="A1" s="212" t="s">
        <v>254</v>
      </c>
      <c r="B1" s="213"/>
      <c r="C1" s="214"/>
      <c r="D1" s="214"/>
      <c r="E1" s="215"/>
      <c r="F1" s="215"/>
      <c r="G1" s="216"/>
    </row>
    <row r="3" spans="1:8" ht="18.600000000000001" customHeight="1" x14ac:dyDescent="0.25">
      <c r="A3" s="334">
        <v>13</v>
      </c>
      <c r="B3" s="595" t="s">
        <v>314</v>
      </c>
      <c r="C3" s="595"/>
      <c r="D3" s="335" t="s">
        <v>242</v>
      </c>
      <c r="E3" s="335">
        <v>5000</v>
      </c>
      <c r="F3" s="335"/>
      <c r="G3" s="335"/>
    </row>
    <row r="4" spans="1:8" ht="13.8" thickBot="1" x14ac:dyDescent="0.3">
      <c r="A4" s="270"/>
      <c r="B4" s="271"/>
      <c r="C4" s="271"/>
      <c r="D4" s="241"/>
      <c r="E4" s="241"/>
      <c r="F4" s="623" t="s">
        <v>35</v>
      </c>
      <c r="G4" s="624"/>
    </row>
    <row r="5" spans="1:8" ht="27" thickBot="1" x14ac:dyDescent="0.3">
      <c r="A5" s="322" t="s">
        <v>275</v>
      </c>
      <c r="B5" s="323" t="s">
        <v>404</v>
      </c>
      <c r="C5" s="323" t="s">
        <v>138</v>
      </c>
      <c r="D5" s="324" t="s">
        <v>4</v>
      </c>
      <c r="E5" s="342" t="s">
        <v>139</v>
      </c>
      <c r="F5" s="330" t="s">
        <v>5</v>
      </c>
      <c r="G5" s="324" t="s">
        <v>140</v>
      </c>
      <c r="H5" s="325" t="s">
        <v>306</v>
      </c>
    </row>
    <row r="6" spans="1:8" ht="45" customHeight="1" x14ac:dyDescent="0.25">
      <c r="A6" s="317">
        <v>1</v>
      </c>
      <c r="B6" s="318" t="s">
        <v>307</v>
      </c>
      <c r="C6" s="318" t="s">
        <v>312</v>
      </c>
      <c r="D6" s="319" t="s">
        <v>242</v>
      </c>
      <c r="E6" s="341">
        <v>2500</v>
      </c>
      <c r="F6" s="331"/>
      <c r="G6" s="320" t="str">
        <f t="shared" ref="G6:G8" si="0">IF(OR(ISBLANK(D6),ISBLANK(F6)),"",E6*F6)</f>
        <v/>
      </c>
      <c r="H6" s="321"/>
    </row>
    <row r="7" spans="1:8" ht="45" customHeight="1" x14ac:dyDescent="0.25">
      <c r="A7" s="310">
        <v>2</v>
      </c>
      <c r="B7" s="304" t="s">
        <v>308</v>
      </c>
      <c r="C7" s="304" t="s">
        <v>313</v>
      </c>
      <c r="D7" s="303" t="s">
        <v>242</v>
      </c>
      <c r="E7" s="337">
        <v>2500</v>
      </c>
      <c r="F7" s="332"/>
      <c r="G7" s="305" t="str">
        <f t="shared" si="0"/>
        <v/>
      </c>
      <c r="H7" s="311"/>
    </row>
    <row r="8" spans="1:8" ht="45" customHeight="1" thickBot="1" x14ac:dyDescent="0.3">
      <c r="A8" s="312"/>
      <c r="B8" s="313"/>
      <c r="C8" s="313"/>
      <c r="D8" s="314"/>
      <c r="E8" s="338"/>
      <c r="F8" s="333"/>
      <c r="G8" s="315" t="str">
        <f t="shared" si="0"/>
        <v/>
      </c>
      <c r="H8" s="316"/>
    </row>
    <row r="9" spans="1:8" ht="20.100000000000001" customHeight="1" thickBot="1" x14ac:dyDescent="0.3">
      <c r="A9" s="227"/>
      <c r="B9" s="293"/>
      <c r="C9" s="293"/>
      <c r="D9" s="227"/>
      <c r="E9" s="227"/>
      <c r="F9" s="228" t="s">
        <v>12</v>
      </c>
      <c r="G9" s="301" t="str">
        <f>IF(SUM(G6)=0,"",SUM(G6))</f>
        <v/>
      </c>
    </row>
    <row r="10" spans="1:8" ht="20.100000000000001" customHeight="1" x14ac:dyDescent="0.25">
      <c r="A10" s="586" t="s">
        <v>249</v>
      </c>
      <c r="B10" s="587"/>
      <c r="C10" s="588"/>
      <c r="D10" s="227"/>
      <c r="E10" s="227"/>
      <c r="F10" s="228" t="s">
        <v>163</v>
      </c>
      <c r="G10" s="230"/>
    </row>
    <row r="11" spans="1:8" ht="20.100000000000001" customHeight="1" x14ac:dyDescent="0.25">
      <c r="A11" s="589"/>
      <c r="B11" s="590"/>
      <c r="C11" s="591"/>
      <c r="D11" s="227"/>
      <c r="E11" s="227"/>
      <c r="F11" s="228" t="s">
        <v>36</v>
      </c>
      <c r="G11" s="230"/>
    </row>
    <row r="12" spans="1:8" ht="20.100000000000001" customHeight="1" x14ac:dyDescent="0.25">
      <c r="A12" s="589"/>
      <c r="B12" s="590"/>
      <c r="C12" s="591"/>
      <c r="D12" s="231"/>
      <c r="E12" s="231"/>
      <c r="F12" s="228" t="s">
        <v>62</v>
      </c>
      <c r="G12" s="230"/>
    </row>
    <row r="13" spans="1:8" ht="20.100000000000001" customHeight="1" thickBot="1" x14ac:dyDescent="0.3">
      <c r="A13" s="589"/>
      <c r="B13" s="590"/>
      <c r="C13" s="591"/>
      <c r="D13" s="231"/>
      <c r="E13" s="231"/>
      <c r="F13" s="228" t="s">
        <v>14</v>
      </c>
      <c r="G13" s="302">
        <f>SUM(G9:G12)</f>
        <v>0</v>
      </c>
    </row>
    <row r="14" spans="1:8" ht="13.8" thickBot="1" x14ac:dyDescent="0.3">
      <c r="A14" s="592"/>
      <c r="B14" s="593"/>
      <c r="C14" s="594"/>
    </row>
    <row r="15" spans="1:8" x14ac:dyDescent="0.25">
      <c r="E15" s="233" t="s">
        <v>167</v>
      </c>
    </row>
  </sheetData>
  <protectedRanges>
    <protectedRange sqref="G10:G12" name="Range1_2_1" securityDescriptor="O:WDG:WDD:(A;;CC;;;LG)"/>
  </protectedRanges>
  <mergeCells count="3">
    <mergeCell ref="B3:C3"/>
    <mergeCell ref="A10:C14"/>
    <mergeCell ref="F4:G4"/>
  </mergeCells>
  <pageMargins left="0.7" right="0.7" top="0.75" bottom="0.75" header="0.3" footer="0.3"/>
  <pageSetup scale="93"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8FA54-277C-43C9-A1EA-FCF6D63BAB29}">
  <sheetPr>
    <pageSetUpPr fitToPage="1"/>
  </sheetPr>
  <dimension ref="A1:H15"/>
  <sheetViews>
    <sheetView view="pageBreakPreview" zoomScaleNormal="100" zoomScaleSheetLayoutView="100" workbookViewId="0">
      <selection activeCell="C6" sqref="C6"/>
    </sheetView>
  </sheetViews>
  <sheetFormatPr defaultRowHeight="13.2" x14ac:dyDescent="0.25"/>
  <cols>
    <col min="1" max="1" width="5.5546875" style="226" customWidth="1"/>
    <col min="2" max="2" width="22" style="226" customWidth="1"/>
    <col min="3" max="3" width="57.44140625" style="226" customWidth="1"/>
    <col min="4" max="4" width="8.33203125" style="226" customWidth="1"/>
    <col min="5" max="5" width="9.6640625" style="226" customWidth="1"/>
    <col min="6" max="6" width="15.44140625" style="226" customWidth="1"/>
    <col min="7" max="7" width="18.77734375" style="226" customWidth="1"/>
    <col min="8" max="8" width="18.21875" style="226" customWidth="1"/>
    <col min="9" max="16384" width="8.88671875" style="226"/>
  </cols>
  <sheetData>
    <row r="1" spans="1:8" ht="13.8" thickBot="1" x14ac:dyDescent="0.3">
      <c r="A1" s="212" t="s">
        <v>254</v>
      </c>
      <c r="B1" s="213"/>
      <c r="C1" s="214"/>
      <c r="D1" s="215"/>
      <c r="E1" s="215"/>
      <c r="F1" s="215"/>
      <c r="G1" s="216"/>
    </row>
    <row r="3" spans="1:8" ht="13.8" thickBot="1" x14ac:dyDescent="0.3">
      <c r="A3" s="345">
        <v>14</v>
      </c>
      <c r="B3" s="625" t="s">
        <v>141</v>
      </c>
      <c r="C3" s="625"/>
      <c r="D3" s="346" t="s">
        <v>279</v>
      </c>
      <c r="E3" s="346">
        <v>4000</v>
      </c>
      <c r="F3" s="347">
        <f>G13</f>
        <v>0</v>
      </c>
      <c r="G3" s="347">
        <f>E3*F3</f>
        <v>0</v>
      </c>
    </row>
    <row r="4" spans="1:8" ht="13.8" thickBot="1" x14ac:dyDescent="0.3">
      <c r="A4" s="270"/>
      <c r="B4" s="271"/>
      <c r="C4" s="271"/>
      <c r="D4" s="241"/>
      <c r="E4" s="241"/>
      <c r="F4" s="626" t="s">
        <v>35</v>
      </c>
      <c r="G4" s="627"/>
    </row>
    <row r="5" spans="1:8" ht="27" thickBot="1" x14ac:dyDescent="0.3">
      <c r="A5" s="322" t="s">
        <v>257</v>
      </c>
      <c r="B5" s="323" t="s">
        <v>137</v>
      </c>
      <c r="C5" s="323" t="s">
        <v>138</v>
      </c>
      <c r="D5" s="324" t="s">
        <v>4</v>
      </c>
      <c r="E5" s="342" t="s">
        <v>139</v>
      </c>
      <c r="F5" s="330" t="s">
        <v>5</v>
      </c>
      <c r="G5" s="324" t="s">
        <v>140</v>
      </c>
      <c r="H5" s="325" t="s">
        <v>306</v>
      </c>
    </row>
    <row r="6" spans="1:8" ht="145.19999999999999" x14ac:dyDescent="0.25">
      <c r="A6" s="317">
        <v>1</v>
      </c>
      <c r="B6" s="318" t="s">
        <v>143</v>
      </c>
      <c r="C6" s="318" t="s">
        <v>405</v>
      </c>
      <c r="D6" s="319" t="s">
        <v>144</v>
      </c>
      <c r="E6" s="341">
        <v>2</v>
      </c>
      <c r="F6" s="331"/>
      <c r="G6" s="320" t="str">
        <f>IF(OR(ISBLANK(D6),ISBLANK(F6)),"",E6*F6)</f>
        <v/>
      </c>
      <c r="H6" s="321"/>
    </row>
    <row r="7" spans="1:8" ht="70.8" customHeight="1" x14ac:dyDescent="0.25">
      <c r="A7" s="310">
        <v>2</v>
      </c>
      <c r="B7" s="304" t="s">
        <v>145</v>
      </c>
      <c r="C7" s="304" t="s">
        <v>406</v>
      </c>
      <c r="D7" s="303" t="s">
        <v>146</v>
      </c>
      <c r="E7" s="337">
        <v>1</v>
      </c>
      <c r="F7" s="332"/>
      <c r="G7" s="305" t="str">
        <f t="shared" ref="G7:G8" si="0">IF(OR(ISBLANK(D7),ISBLANK(F7)),"",E7*F7)</f>
        <v/>
      </c>
      <c r="H7" s="311"/>
    </row>
    <row r="8" spans="1:8" ht="40.200000000000003" thickBot="1" x14ac:dyDescent="0.3">
      <c r="A8" s="312">
        <v>3</v>
      </c>
      <c r="B8" s="313" t="s">
        <v>147</v>
      </c>
      <c r="C8" s="313" t="s">
        <v>330</v>
      </c>
      <c r="D8" s="314" t="s">
        <v>144</v>
      </c>
      <c r="E8" s="338">
        <v>1</v>
      </c>
      <c r="F8" s="333"/>
      <c r="G8" s="315" t="str">
        <f t="shared" si="0"/>
        <v/>
      </c>
      <c r="H8" s="316"/>
    </row>
    <row r="9" spans="1:8" ht="19.8" customHeight="1" thickBot="1" x14ac:dyDescent="0.3">
      <c r="A9" s="227"/>
      <c r="B9" s="293"/>
      <c r="C9" s="293"/>
      <c r="D9" s="227"/>
      <c r="E9" s="227"/>
      <c r="F9" s="228" t="s">
        <v>12</v>
      </c>
      <c r="G9" s="301" t="str">
        <f>IF(SUM(G6:G8)=0,"",SUM(G6:G8))</f>
        <v/>
      </c>
    </row>
    <row r="10" spans="1:8" ht="19.8" customHeight="1" x14ac:dyDescent="0.25">
      <c r="A10" s="586" t="s">
        <v>249</v>
      </c>
      <c r="B10" s="587"/>
      <c r="C10" s="588"/>
      <c r="D10" s="227"/>
      <c r="E10" s="227"/>
      <c r="F10" s="228" t="s">
        <v>163</v>
      </c>
      <c r="G10" s="230" t="str">
        <f t="shared" ref="G10:G15" si="1">IF(OR(ISBLANK(D10),ISBLANK(F10)),"",D10*F10)</f>
        <v/>
      </c>
    </row>
    <row r="11" spans="1:8" ht="19.8" customHeight="1" x14ac:dyDescent="0.25">
      <c r="A11" s="589"/>
      <c r="B11" s="590"/>
      <c r="C11" s="591"/>
      <c r="D11" s="227"/>
      <c r="E11" s="227"/>
      <c r="F11" s="228" t="s">
        <v>36</v>
      </c>
      <c r="G11" s="230" t="str">
        <f t="shared" si="1"/>
        <v/>
      </c>
    </row>
    <row r="12" spans="1:8" ht="19.8" customHeight="1" x14ac:dyDescent="0.25">
      <c r="A12" s="589"/>
      <c r="B12" s="590"/>
      <c r="C12" s="591"/>
      <c r="D12" s="231"/>
      <c r="E12" s="231"/>
      <c r="F12" s="228" t="s">
        <v>62</v>
      </c>
      <c r="G12" s="230" t="str">
        <f t="shared" si="1"/>
        <v/>
      </c>
    </row>
    <row r="13" spans="1:8" ht="19.8" customHeight="1" thickBot="1" x14ac:dyDescent="0.3">
      <c r="A13" s="589"/>
      <c r="B13" s="590"/>
      <c r="C13" s="591"/>
      <c r="D13" s="231"/>
      <c r="E13" s="231"/>
      <c r="F13" s="228" t="s">
        <v>14</v>
      </c>
      <c r="G13" s="302">
        <f>SUM(G9:G12)</f>
        <v>0</v>
      </c>
    </row>
    <row r="14" spans="1:8" ht="13.8" thickBot="1" x14ac:dyDescent="0.3">
      <c r="A14" s="592"/>
      <c r="B14" s="593"/>
      <c r="C14" s="594"/>
      <c r="G14" s="226" t="str">
        <f t="shared" si="1"/>
        <v/>
      </c>
    </row>
    <row r="15" spans="1:8" x14ac:dyDescent="0.25">
      <c r="E15" s="233" t="s">
        <v>167</v>
      </c>
      <c r="G15" s="226" t="str">
        <f t="shared" si="1"/>
        <v/>
      </c>
    </row>
  </sheetData>
  <mergeCells count="3">
    <mergeCell ref="A10:C14"/>
    <mergeCell ref="B3:C3"/>
    <mergeCell ref="F4:G4"/>
  </mergeCells>
  <pageMargins left="0.7" right="0.7" top="0.75" bottom="0.75" header="0.3" footer="0.3"/>
  <pageSetup scale="8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6E1B5-6F81-4879-A4B9-8CABE12F580A}">
  <sheetPr>
    <tabColor rgb="FFFF0000"/>
    <pageSetUpPr fitToPage="1"/>
  </sheetPr>
  <dimension ref="A1:H14"/>
  <sheetViews>
    <sheetView view="pageBreakPreview" zoomScaleNormal="100" zoomScaleSheetLayoutView="100" workbookViewId="0">
      <selection activeCell="G6" sqref="G6"/>
    </sheetView>
  </sheetViews>
  <sheetFormatPr defaultRowHeight="13.2" x14ac:dyDescent="0.25"/>
  <cols>
    <col min="1" max="1" width="6.44140625" style="226" customWidth="1"/>
    <col min="2" max="2" width="16.88671875" style="226" customWidth="1"/>
    <col min="3" max="3" width="37.88671875" style="226" customWidth="1"/>
    <col min="4" max="4" width="9.33203125" style="226" customWidth="1"/>
    <col min="5" max="5" width="10.5546875" style="226" customWidth="1"/>
    <col min="6" max="6" width="15.44140625" style="226" customWidth="1"/>
    <col min="7" max="7" width="17.5546875" style="226" customWidth="1"/>
    <col min="8" max="8" width="11.5546875" style="226" customWidth="1"/>
    <col min="9" max="16384" width="8.88671875" style="226"/>
  </cols>
  <sheetData>
    <row r="1" spans="1:8" ht="24" customHeight="1" thickBot="1" x14ac:dyDescent="0.3">
      <c r="A1" s="212" t="s">
        <v>254</v>
      </c>
      <c r="B1" s="213"/>
      <c r="C1" s="214"/>
      <c r="D1" s="214"/>
      <c r="E1" s="215"/>
      <c r="F1" s="215"/>
      <c r="G1" s="216"/>
    </row>
    <row r="3" spans="1:8" ht="13.8" thickBot="1" x14ac:dyDescent="0.3">
      <c r="A3" s="334">
        <v>13</v>
      </c>
      <c r="B3" s="595" t="s">
        <v>389</v>
      </c>
      <c r="C3" s="595"/>
      <c r="D3" s="335" t="s">
        <v>242</v>
      </c>
      <c r="E3" s="335">
        <v>10000</v>
      </c>
      <c r="F3" s="340"/>
      <c r="G3" s="340"/>
    </row>
    <row r="4" spans="1:8" ht="13.8" thickBot="1" x14ac:dyDescent="0.3">
      <c r="A4" s="270"/>
      <c r="B4" s="271"/>
      <c r="C4" s="271"/>
      <c r="D4" s="241"/>
      <c r="E4" s="241"/>
      <c r="F4" s="596" t="s">
        <v>35</v>
      </c>
      <c r="G4" s="597"/>
    </row>
    <row r="5" spans="1:8" ht="40.200000000000003" thickBot="1" x14ac:dyDescent="0.3">
      <c r="A5" s="322" t="s">
        <v>275</v>
      </c>
      <c r="B5" s="323" t="s">
        <v>404</v>
      </c>
      <c r="C5" s="323" t="s">
        <v>138</v>
      </c>
      <c r="D5" s="324" t="s">
        <v>4</v>
      </c>
      <c r="E5" s="326" t="s">
        <v>139</v>
      </c>
      <c r="F5" s="330" t="s">
        <v>5</v>
      </c>
      <c r="G5" s="324" t="s">
        <v>140</v>
      </c>
      <c r="H5" s="325" t="s">
        <v>306</v>
      </c>
    </row>
    <row r="6" spans="1:8" ht="286.8" customHeight="1" x14ac:dyDescent="0.25">
      <c r="A6" s="317">
        <v>1</v>
      </c>
      <c r="B6" s="318" t="s">
        <v>389</v>
      </c>
      <c r="C6" s="350" t="s">
        <v>407</v>
      </c>
      <c r="D6" s="319" t="s">
        <v>242</v>
      </c>
      <c r="E6" s="327">
        <v>10000</v>
      </c>
      <c r="F6" s="331"/>
      <c r="G6" s="320">
        <f>F6*E6</f>
        <v>0</v>
      </c>
      <c r="H6" s="321"/>
    </row>
    <row r="7" spans="1:8" ht="45" customHeight="1" thickBot="1" x14ac:dyDescent="0.3">
      <c r="A7" s="312"/>
      <c r="B7" s="313"/>
      <c r="C7" s="313"/>
      <c r="D7" s="314"/>
      <c r="E7" s="329"/>
      <c r="F7" s="333"/>
      <c r="G7" s="315" t="str">
        <f t="shared" ref="G7" si="0">IF(OR(ISBLANK(D7),ISBLANK(F7)),"",E7*F7)</f>
        <v/>
      </c>
      <c r="H7" s="316"/>
    </row>
    <row r="8" spans="1:8" ht="20.100000000000001" customHeight="1" thickBot="1" x14ac:dyDescent="0.3">
      <c r="A8" s="227"/>
      <c r="B8" s="293"/>
      <c r="C8" s="293"/>
      <c r="D8" s="227"/>
      <c r="E8" s="227"/>
      <c r="F8" s="228" t="s">
        <v>12</v>
      </c>
      <c r="G8" s="348">
        <f>SUM(G6:G7)</f>
        <v>0</v>
      </c>
    </row>
    <row r="9" spans="1:8" ht="20.100000000000001" customHeight="1" x14ac:dyDescent="0.25">
      <c r="A9" s="586" t="s">
        <v>249</v>
      </c>
      <c r="B9" s="587"/>
      <c r="C9" s="588"/>
      <c r="D9" s="227"/>
      <c r="E9" s="227"/>
      <c r="F9" s="228" t="s">
        <v>163</v>
      </c>
      <c r="G9" s="230"/>
    </row>
    <row r="10" spans="1:8" ht="20.100000000000001" customHeight="1" x14ac:dyDescent="0.25">
      <c r="A10" s="589"/>
      <c r="B10" s="590"/>
      <c r="C10" s="591"/>
      <c r="D10" s="227"/>
      <c r="E10" s="227"/>
      <c r="F10" s="228" t="s">
        <v>36</v>
      </c>
      <c r="G10" s="230"/>
    </row>
    <row r="11" spans="1:8" ht="20.100000000000001" customHeight="1" x14ac:dyDescent="0.25">
      <c r="A11" s="589"/>
      <c r="B11" s="590"/>
      <c r="C11" s="591"/>
      <c r="D11" s="231"/>
      <c r="E11" s="231"/>
      <c r="F11" s="228" t="s">
        <v>62</v>
      </c>
      <c r="G11" s="230"/>
    </row>
    <row r="12" spans="1:8" ht="20.100000000000001" customHeight="1" thickBot="1" x14ac:dyDescent="0.3">
      <c r="A12" s="589"/>
      <c r="B12" s="590"/>
      <c r="C12" s="591"/>
      <c r="D12" s="231"/>
      <c r="E12" s="231"/>
      <c r="F12" s="228" t="s">
        <v>14</v>
      </c>
      <c r="G12" s="349">
        <f>SUM(G8:G11)</f>
        <v>0</v>
      </c>
    </row>
    <row r="13" spans="1:8" ht="13.8" thickBot="1" x14ac:dyDescent="0.3">
      <c r="A13" s="592"/>
      <c r="B13" s="593"/>
      <c r="C13" s="594"/>
    </row>
    <row r="14" spans="1:8" x14ac:dyDescent="0.25">
      <c r="E14" s="233" t="s">
        <v>167</v>
      </c>
    </row>
  </sheetData>
  <protectedRanges>
    <protectedRange sqref="G9:G11" name="Range1_2_1" securityDescriptor="O:WDG:WDD:(A;;CC;;;LG)"/>
  </protectedRanges>
  <mergeCells count="3">
    <mergeCell ref="B3:C3"/>
    <mergeCell ref="F4:G4"/>
    <mergeCell ref="A9:C13"/>
  </mergeCells>
  <pageMargins left="0.7" right="0.7" top="0.75" bottom="0.75" header="0.3" footer="0.3"/>
  <pageSetup scale="95" fitToWidth="0" orientation="landscape" r:id="rId1"/>
  <colBreaks count="1" manualBreakCount="1">
    <brk id="8"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38"/>
  <sheetViews>
    <sheetView topLeftCell="A42" zoomScaleNormal="100" workbookViewId="0">
      <selection activeCell="D18" sqref="D18"/>
    </sheetView>
  </sheetViews>
  <sheetFormatPr defaultRowHeight="13.2" x14ac:dyDescent="0.25"/>
  <cols>
    <col min="1" max="1" width="58.44140625" style="15" customWidth="1"/>
    <col min="2" max="2" width="61.88671875" style="14" customWidth="1"/>
  </cols>
  <sheetData>
    <row r="1" spans="1:2" ht="15.75" customHeight="1" x14ac:dyDescent="0.25">
      <c r="A1" s="3" t="s">
        <v>57</v>
      </c>
    </row>
    <row r="3" spans="1:2" ht="12.75" customHeight="1" x14ac:dyDescent="0.25">
      <c r="A3"/>
    </row>
    <row r="4" spans="1:2" x14ac:dyDescent="0.25">
      <c r="A4" s="16"/>
    </row>
    <row r="5" spans="1:2" x14ac:dyDescent="0.25">
      <c r="A5" s="16"/>
      <c r="B5" s="17"/>
    </row>
    <row r="6" spans="1:2" x14ac:dyDescent="0.25">
      <c r="B6" s="18"/>
    </row>
    <row r="7" spans="1:2" x14ac:dyDescent="0.25">
      <c r="A7" s="19"/>
    </row>
    <row r="8" spans="1:2" x14ac:dyDescent="0.25">
      <c r="A8" s="16"/>
      <c r="B8" s="17"/>
    </row>
    <row r="9" spans="1:2" x14ac:dyDescent="0.25">
      <c r="A9" s="19"/>
      <c r="B9" s="18"/>
    </row>
    <row r="10" spans="1:2" x14ac:dyDescent="0.25">
      <c r="A10" s="19"/>
      <c r="B10" s="18"/>
    </row>
    <row r="11" spans="1:2" x14ac:dyDescent="0.25">
      <c r="B11" s="18"/>
    </row>
    <row r="12" spans="1:2" x14ac:dyDescent="0.25">
      <c r="A12" s="19"/>
      <c r="B12" s="18"/>
    </row>
    <row r="13" spans="1:2" x14ac:dyDescent="0.25">
      <c r="A13" s="19"/>
    </row>
    <row r="14" spans="1:2" x14ac:dyDescent="0.25">
      <c r="A14" s="19"/>
      <c r="B14" s="18"/>
    </row>
    <row r="15" spans="1:2" x14ac:dyDescent="0.25">
      <c r="A15" s="20"/>
    </row>
    <row r="16" spans="1:2" x14ac:dyDescent="0.25">
      <c r="A16" s="16"/>
      <c r="B16" s="17"/>
    </row>
    <row r="17" spans="1:2" x14ac:dyDescent="0.25">
      <c r="A17" s="19"/>
      <c r="B17" s="18"/>
    </row>
    <row r="18" spans="1:2" x14ac:dyDescent="0.25">
      <c r="A18" s="19"/>
      <c r="B18" s="18"/>
    </row>
    <row r="19" spans="1:2" x14ac:dyDescent="0.25">
      <c r="A19" s="19"/>
    </row>
    <row r="20" spans="1:2" x14ac:dyDescent="0.25">
      <c r="A20" s="16"/>
      <c r="B20" s="17"/>
    </row>
    <row r="21" spans="1:2" x14ac:dyDescent="0.25">
      <c r="A21" s="19"/>
      <c r="B21" s="18"/>
    </row>
    <row r="22" spans="1:2" x14ac:dyDescent="0.25">
      <c r="A22" s="19"/>
      <c r="B22" s="18"/>
    </row>
    <row r="23" spans="1:2" x14ac:dyDescent="0.25">
      <c r="A23" s="19"/>
      <c r="B23" s="18"/>
    </row>
    <row r="24" spans="1:2" x14ac:dyDescent="0.25">
      <c r="A24" s="19"/>
      <c r="B24" s="18"/>
    </row>
    <row r="25" spans="1:2" x14ac:dyDescent="0.25">
      <c r="A25" s="19"/>
    </row>
    <row r="26" spans="1:2" x14ac:dyDescent="0.25">
      <c r="A26" s="16"/>
      <c r="B26" s="17"/>
    </row>
    <row r="27" spans="1:2" x14ac:dyDescent="0.25">
      <c r="A27" s="19"/>
      <c r="B27" s="18"/>
    </row>
    <row r="28" spans="1:2" x14ac:dyDescent="0.25">
      <c r="A28" s="19"/>
    </row>
    <row r="29" spans="1:2" x14ac:dyDescent="0.25">
      <c r="A29" s="16"/>
      <c r="B29" s="17"/>
    </row>
    <row r="30" spans="1:2" x14ac:dyDescent="0.25">
      <c r="A30" s="19"/>
      <c r="B30" s="18"/>
    </row>
    <row r="31" spans="1:2" x14ac:dyDescent="0.25">
      <c r="A31" s="19"/>
      <c r="B31" s="18"/>
    </row>
    <row r="32" spans="1:2" x14ac:dyDescent="0.25">
      <c r="A32" s="19"/>
      <c r="B32" s="18"/>
    </row>
    <row r="33" spans="1:2" x14ac:dyDescent="0.25">
      <c r="A33" s="19"/>
      <c r="B33" s="18"/>
    </row>
    <row r="34" spans="1:2" x14ac:dyDescent="0.25">
      <c r="A34" s="19"/>
    </row>
    <row r="35" spans="1:2" x14ac:dyDescent="0.25">
      <c r="A35" s="16"/>
      <c r="B35" s="17"/>
    </row>
    <row r="36" spans="1:2" x14ac:dyDescent="0.25">
      <c r="A36" s="19"/>
      <c r="B36" s="18"/>
    </row>
    <row r="37" spans="1:2" x14ac:dyDescent="0.25">
      <c r="A37" s="19"/>
      <c r="B37" s="18"/>
    </row>
    <row r="38" spans="1:2" x14ac:dyDescent="0.25">
      <c r="A38" s="19"/>
      <c r="B38" s="18"/>
    </row>
  </sheetData>
  <phoneticPr fontId="6" type="noConversion"/>
  <pageMargins left="0.74803149606299213" right="0.74803149606299213" top="0.98425196850393704" bottom="0.98425196850393704" header="0.51181102362204722" footer="0.51181102362204722"/>
  <pageSetup paperSize="9" scale="73" orientation="portrait" r:id="rId1"/>
  <headerFooter alignWithMargins="0">
    <oddFooter>&amp;LRequest for Quotation SC-PR-10</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29"/>
  <sheetViews>
    <sheetView zoomScaleNormal="100" workbookViewId="0">
      <selection activeCell="A2" sqref="A2:B2"/>
    </sheetView>
  </sheetViews>
  <sheetFormatPr defaultRowHeight="13.2" x14ac:dyDescent="0.25"/>
  <cols>
    <col min="1" max="1" width="43.6640625" customWidth="1"/>
    <col min="2" max="2" width="50.109375" style="112" customWidth="1"/>
  </cols>
  <sheetData>
    <row r="1" spans="1:2" ht="36" customHeight="1" x14ac:dyDescent="0.25">
      <c r="A1" s="113" t="s">
        <v>100</v>
      </c>
      <c r="B1" s="114"/>
    </row>
    <row r="2" spans="1:2" ht="72" customHeight="1" x14ac:dyDescent="0.25">
      <c r="A2" s="629" t="s">
        <v>119</v>
      </c>
      <c r="B2" s="630"/>
    </row>
    <row r="3" spans="1:2" x14ac:dyDescent="0.25">
      <c r="B3" s="116"/>
    </row>
    <row r="4" spans="1:2" ht="30" customHeight="1" x14ac:dyDescent="0.25">
      <c r="A4" s="115" t="s">
        <v>21</v>
      </c>
      <c r="B4" s="115" t="s">
        <v>22</v>
      </c>
    </row>
    <row r="5" spans="1:2" ht="39.6" x14ac:dyDescent="0.25">
      <c r="A5" s="11" t="s">
        <v>59</v>
      </c>
      <c r="B5" s="42" t="s">
        <v>110</v>
      </c>
    </row>
    <row r="6" spans="1:2" x14ac:dyDescent="0.25">
      <c r="A6" s="11" t="s">
        <v>39</v>
      </c>
      <c r="B6" s="42" t="s">
        <v>112</v>
      </c>
    </row>
    <row r="7" spans="1:2" ht="39.6" x14ac:dyDescent="0.25">
      <c r="A7" s="11" t="s">
        <v>102</v>
      </c>
      <c r="B7" s="6" t="s">
        <v>40</v>
      </c>
    </row>
    <row r="8" spans="1:2" ht="39.6" x14ac:dyDescent="0.25">
      <c r="A8" s="11" t="s">
        <v>66</v>
      </c>
      <c r="B8" s="6" t="s">
        <v>67</v>
      </c>
    </row>
    <row r="9" spans="1:2" ht="26.4" x14ac:dyDescent="0.25">
      <c r="A9" s="11" t="s">
        <v>9</v>
      </c>
      <c r="B9" s="6" t="s">
        <v>41</v>
      </c>
    </row>
    <row r="10" spans="1:2" x14ac:dyDescent="0.25">
      <c r="A10" s="32" t="s">
        <v>42</v>
      </c>
      <c r="B10" s="6" t="s">
        <v>43</v>
      </c>
    </row>
    <row r="11" spans="1:2" ht="26.4" x14ac:dyDescent="0.25">
      <c r="A11" s="11" t="s">
        <v>44</v>
      </c>
      <c r="B11" s="42" t="s">
        <v>113</v>
      </c>
    </row>
    <row r="12" spans="1:2" ht="26.4" x14ac:dyDescent="0.25">
      <c r="A12" s="11" t="s">
        <v>45</v>
      </c>
      <c r="B12" s="42" t="s">
        <v>60</v>
      </c>
    </row>
    <row r="13" spans="1:2" ht="26.4" x14ac:dyDescent="0.25">
      <c r="A13" s="11" t="s">
        <v>46</v>
      </c>
      <c r="B13" s="6" t="s">
        <v>47</v>
      </c>
    </row>
    <row r="14" spans="1:2" ht="26.4" x14ac:dyDescent="0.25">
      <c r="A14" s="11" t="s">
        <v>48</v>
      </c>
      <c r="B14" s="6" t="s">
        <v>49</v>
      </c>
    </row>
    <row r="15" spans="1:2" ht="39.6" x14ac:dyDescent="0.25">
      <c r="A15" s="12" t="s">
        <v>17</v>
      </c>
      <c r="B15" s="6" t="s">
        <v>50</v>
      </c>
    </row>
    <row r="16" spans="1:2" x14ac:dyDescent="0.25">
      <c r="A16" s="12" t="s">
        <v>106</v>
      </c>
      <c r="B16" s="41" t="s">
        <v>107</v>
      </c>
    </row>
    <row r="17" spans="1:2" ht="52.8" x14ac:dyDescent="0.25">
      <c r="A17" s="12" t="s">
        <v>116</v>
      </c>
      <c r="B17" s="41" t="s">
        <v>117</v>
      </c>
    </row>
    <row r="18" spans="1:2" ht="79.2" x14ac:dyDescent="0.25">
      <c r="A18" s="12" t="s">
        <v>114</v>
      </c>
      <c r="B18" s="7" t="s">
        <v>68</v>
      </c>
    </row>
    <row r="19" spans="1:2" ht="26.4" x14ac:dyDescent="0.25">
      <c r="A19" s="13" t="s">
        <v>4</v>
      </c>
      <c r="B19" s="41" t="s">
        <v>111</v>
      </c>
    </row>
    <row r="20" spans="1:2" x14ac:dyDescent="0.25">
      <c r="A20" s="13" t="s">
        <v>103</v>
      </c>
      <c r="B20" s="7" t="s">
        <v>18</v>
      </c>
    </row>
    <row r="21" spans="1:2" ht="26.4" x14ac:dyDescent="0.25">
      <c r="A21" s="33" t="s">
        <v>16</v>
      </c>
      <c r="B21" s="7" t="s">
        <v>51</v>
      </c>
    </row>
    <row r="22" spans="1:2" x14ac:dyDescent="0.25">
      <c r="A22" s="33" t="s">
        <v>5</v>
      </c>
      <c r="B22" s="7" t="s">
        <v>19</v>
      </c>
    </row>
    <row r="23" spans="1:2" x14ac:dyDescent="0.25">
      <c r="A23" s="33" t="s">
        <v>10</v>
      </c>
      <c r="B23" s="7" t="s">
        <v>20</v>
      </c>
    </row>
    <row r="24" spans="1:2" ht="26.4" x14ac:dyDescent="0.25">
      <c r="A24" s="33" t="s">
        <v>25</v>
      </c>
      <c r="B24" s="7" t="s">
        <v>52</v>
      </c>
    </row>
    <row r="25" spans="1:2" x14ac:dyDescent="0.25">
      <c r="A25" s="33" t="s">
        <v>53</v>
      </c>
      <c r="B25" s="7" t="s">
        <v>54</v>
      </c>
    </row>
    <row r="26" spans="1:2" ht="105.6" x14ac:dyDescent="0.25">
      <c r="A26" s="12" t="s">
        <v>55</v>
      </c>
      <c r="B26" s="111" t="s">
        <v>115</v>
      </c>
    </row>
    <row r="27" spans="1:2" ht="39.6" x14ac:dyDescent="0.25">
      <c r="A27" s="118" t="s">
        <v>104</v>
      </c>
      <c r="B27" s="41" t="s">
        <v>56</v>
      </c>
    </row>
    <row r="29" spans="1:2" ht="25.5" customHeight="1" x14ac:dyDescent="0.25">
      <c r="A29" s="628" t="s">
        <v>58</v>
      </c>
      <c r="B29" s="628"/>
    </row>
  </sheetData>
  <mergeCells count="2">
    <mergeCell ref="A29:B29"/>
    <mergeCell ref="A2:B2"/>
  </mergeCells>
  <phoneticPr fontId="6" type="noConversion"/>
  <pageMargins left="0.75" right="0.75" top="1" bottom="1" header="0.5" footer="0.5"/>
  <pageSetup paperSize="9" scale="93" orientation="portrait" r:id="rId1"/>
  <headerFooter alignWithMargins="0">
    <oddHeader>&amp;C&amp;14&amp;F</oddHeader>
    <oddFooter>&amp;LRequest for Quotation SC-PR-10</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52"/>
  <sheetViews>
    <sheetView zoomScale="90" zoomScaleNormal="90" zoomScaleSheetLayoutView="100" workbookViewId="0">
      <selection activeCell="B47" sqref="B47"/>
    </sheetView>
  </sheetViews>
  <sheetFormatPr defaultColWidth="9.109375" defaultRowHeight="13.2" x14ac:dyDescent="0.25"/>
  <cols>
    <col min="1" max="1" width="9.6640625" style="1" customWidth="1"/>
    <col min="2" max="2" width="43.44140625" style="1" customWidth="1"/>
    <col min="3" max="3" width="11.5546875" style="1" customWidth="1"/>
    <col min="4" max="4" width="12.33203125" style="1" customWidth="1"/>
    <col min="5" max="5" width="12" style="1" customWidth="1"/>
    <col min="6" max="6" width="10.88671875" style="1" customWidth="1"/>
    <col min="7" max="7" width="12" style="1" customWidth="1"/>
    <col min="8" max="9" width="12.109375" style="1" customWidth="1"/>
    <col min="10" max="10" width="4.6640625" style="1" customWidth="1"/>
    <col min="11" max="16384" width="9.109375" style="1"/>
  </cols>
  <sheetData>
    <row r="1" spans="1:9" s="60" customFormat="1" ht="36" customHeight="1" x14ac:dyDescent="0.25">
      <c r="A1" s="10" t="s">
        <v>69</v>
      </c>
      <c r="B1" s="59"/>
      <c r="C1" s="59"/>
      <c r="D1" s="47"/>
      <c r="E1" s="47"/>
      <c r="F1" s="47"/>
      <c r="G1" s="47"/>
      <c r="H1" s="46" t="s">
        <v>70</v>
      </c>
    </row>
    <row r="2" spans="1:9" ht="9.9" customHeight="1" x14ac:dyDescent="0.25">
      <c r="A2" s="30"/>
      <c r="D2" s="31"/>
      <c r="E2" s="31"/>
      <c r="F2" s="31"/>
      <c r="G2" s="31"/>
      <c r="H2" s="31"/>
      <c r="I2" s="31"/>
    </row>
    <row r="3" spans="1:9" ht="80.25" customHeight="1" x14ac:dyDescent="0.25">
      <c r="A3" s="651" t="s">
        <v>101</v>
      </c>
      <c r="B3" s="651"/>
      <c r="C3" s="651"/>
      <c r="D3" s="651"/>
      <c r="E3" s="651"/>
      <c r="F3" s="651"/>
      <c r="G3" s="651"/>
      <c r="H3" s="651"/>
      <c r="I3" s="54"/>
    </row>
    <row r="4" spans="1:9" ht="9.9" customHeight="1" thickBot="1" x14ac:dyDescent="0.3"/>
    <row r="5" spans="1:9" s="27" customFormat="1" ht="18" customHeight="1" x14ac:dyDescent="0.25">
      <c r="A5" s="561" t="s">
        <v>74</v>
      </c>
      <c r="B5" s="52" t="s">
        <v>108</v>
      </c>
      <c r="C5" s="52"/>
      <c r="D5" s="40" t="s">
        <v>27</v>
      </c>
      <c r="E5" s="81"/>
      <c r="F5" s="655">
        <v>43356</v>
      </c>
      <c r="G5" s="656"/>
      <c r="H5" s="657"/>
    </row>
    <row r="6" spans="1:9" s="27" customFormat="1" ht="18" customHeight="1" x14ac:dyDescent="0.25">
      <c r="A6" s="562"/>
      <c r="B6" s="99" t="s">
        <v>109</v>
      </c>
      <c r="C6" s="79"/>
      <c r="D6" s="48" t="s">
        <v>23</v>
      </c>
      <c r="E6" s="82"/>
      <c r="F6" s="658">
        <v>43363</v>
      </c>
      <c r="G6" s="659"/>
      <c r="H6" s="660"/>
    </row>
    <row r="7" spans="1:9" s="27" customFormat="1" ht="27" customHeight="1" thickBot="1" x14ac:dyDescent="0.3">
      <c r="A7" s="563"/>
      <c r="B7" s="80"/>
      <c r="C7" s="80"/>
      <c r="D7" s="564" t="s">
        <v>64</v>
      </c>
      <c r="E7" s="565"/>
      <c r="F7" s="521" t="s">
        <v>79</v>
      </c>
      <c r="G7" s="522"/>
      <c r="H7" s="523"/>
    </row>
    <row r="8" spans="1:9" s="27" customFormat="1" ht="9.9" customHeight="1" thickBot="1" x14ac:dyDescent="0.3">
      <c r="B8" s="26"/>
      <c r="C8" s="26"/>
      <c r="D8" s="26"/>
    </row>
    <row r="9" spans="1:9" s="5" customFormat="1" ht="18" customHeight="1" x14ac:dyDescent="0.25">
      <c r="A9" s="43" t="s">
        <v>83</v>
      </c>
      <c r="B9" s="24"/>
      <c r="C9" s="24"/>
      <c r="D9" s="43" t="s">
        <v>29</v>
      </c>
      <c r="E9" s="24"/>
      <c r="F9" s="24"/>
      <c r="G9" s="24"/>
      <c r="H9" s="25"/>
    </row>
    <row r="10" spans="1:9" s="27" customFormat="1" ht="26.4" x14ac:dyDescent="0.25">
      <c r="A10" s="89" t="s">
        <v>71</v>
      </c>
      <c r="B10" s="91" t="s">
        <v>84</v>
      </c>
      <c r="C10" s="83"/>
      <c r="D10" s="86" t="s">
        <v>72</v>
      </c>
      <c r="E10" s="566" t="s">
        <v>79</v>
      </c>
      <c r="F10" s="567"/>
      <c r="G10" s="567"/>
      <c r="H10" s="568"/>
    </row>
    <row r="11" spans="1:9" s="27" customFormat="1" ht="18" customHeight="1" x14ac:dyDescent="0.25">
      <c r="A11" s="90" t="s">
        <v>0</v>
      </c>
      <c r="B11" s="97"/>
      <c r="C11" s="83"/>
      <c r="D11" s="87" t="s">
        <v>0</v>
      </c>
      <c r="E11" s="569" t="s">
        <v>80</v>
      </c>
      <c r="F11" s="643"/>
      <c r="G11" s="643"/>
      <c r="H11" s="644"/>
    </row>
    <row r="12" spans="1:9" s="27" customFormat="1" ht="18" customHeight="1" x14ac:dyDescent="0.25">
      <c r="A12" s="90" t="s">
        <v>15</v>
      </c>
      <c r="B12" s="98"/>
      <c r="C12" s="83"/>
      <c r="D12" s="87" t="s">
        <v>15</v>
      </c>
      <c r="E12" s="645" t="s">
        <v>85</v>
      </c>
      <c r="F12" s="646"/>
      <c r="G12" s="646"/>
      <c r="H12" s="647"/>
    </row>
    <row r="13" spans="1:9" s="27" customFormat="1" ht="18" customHeight="1" x14ac:dyDescent="0.25">
      <c r="A13" s="90" t="s">
        <v>1</v>
      </c>
      <c r="B13" s="98"/>
      <c r="C13" s="83"/>
      <c r="D13" s="87" t="s">
        <v>1</v>
      </c>
      <c r="E13" s="645" t="s">
        <v>86</v>
      </c>
      <c r="F13" s="646"/>
      <c r="G13" s="646"/>
      <c r="H13" s="647"/>
    </row>
    <row r="14" spans="1:9" s="27" customFormat="1" ht="18" customHeight="1" x14ac:dyDescent="0.25">
      <c r="A14" s="90" t="s">
        <v>2</v>
      </c>
      <c r="B14" s="98"/>
      <c r="C14" s="83"/>
      <c r="D14" s="87" t="s">
        <v>2</v>
      </c>
      <c r="E14" s="645" t="s">
        <v>87</v>
      </c>
      <c r="F14" s="646"/>
      <c r="G14" s="646"/>
      <c r="H14" s="647"/>
    </row>
    <row r="15" spans="1:9" s="27" customFormat="1" ht="18" customHeight="1" thickBot="1" x14ac:dyDescent="0.3">
      <c r="A15" s="88" t="s">
        <v>3</v>
      </c>
      <c r="B15" s="85"/>
      <c r="C15" s="85"/>
      <c r="D15" s="84" t="s">
        <v>3</v>
      </c>
      <c r="E15" s="631" t="s">
        <v>81</v>
      </c>
      <c r="F15" s="632"/>
      <c r="G15" s="632"/>
      <c r="H15" s="633"/>
    </row>
    <row r="16" spans="1:9" ht="9.9" customHeight="1" thickBot="1" x14ac:dyDescent="0.3">
      <c r="A16" s="3"/>
      <c r="B16" s="4"/>
      <c r="C16" s="3"/>
    </row>
    <row r="17" spans="1:9" s="2" customFormat="1" ht="18" customHeight="1" x14ac:dyDescent="0.25">
      <c r="A17" s="40" t="s">
        <v>30</v>
      </c>
      <c r="B17" s="81"/>
      <c r="C17" s="648">
        <v>43373</v>
      </c>
      <c r="D17" s="649"/>
      <c r="E17" s="649"/>
      <c r="F17" s="649"/>
      <c r="G17" s="649"/>
      <c r="H17" s="650"/>
      <c r="I17" s="3"/>
    </row>
    <row r="18" spans="1:9" s="2" customFormat="1" ht="18" customHeight="1" x14ac:dyDescent="0.25">
      <c r="A18" s="48" t="s">
        <v>31</v>
      </c>
      <c r="B18" s="49"/>
      <c r="C18" s="566" t="s">
        <v>82</v>
      </c>
      <c r="D18" s="567"/>
      <c r="E18" s="567"/>
      <c r="F18" s="567"/>
      <c r="G18" s="567"/>
      <c r="H18" s="568"/>
      <c r="I18" s="22"/>
    </row>
    <row r="19" spans="1:9" ht="18" customHeight="1" x14ac:dyDescent="0.25">
      <c r="A19" s="48" t="s">
        <v>32</v>
      </c>
      <c r="B19" s="49"/>
      <c r="C19" s="566" t="s">
        <v>77</v>
      </c>
      <c r="D19" s="567"/>
      <c r="E19" s="567"/>
      <c r="F19" s="567"/>
      <c r="G19" s="567"/>
      <c r="H19" s="568"/>
      <c r="I19" s="22"/>
    </row>
    <row r="20" spans="1:9" ht="18" customHeight="1" thickBot="1" x14ac:dyDescent="0.3">
      <c r="A20" s="50" t="s">
        <v>33</v>
      </c>
      <c r="B20" s="51"/>
      <c r="C20" s="631" t="s">
        <v>78</v>
      </c>
      <c r="D20" s="632"/>
      <c r="E20" s="632"/>
      <c r="F20" s="632"/>
      <c r="G20" s="632"/>
      <c r="H20" s="633"/>
    </row>
    <row r="21" spans="1:9" ht="9.75" customHeight="1" thickBot="1" x14ac:dyDescent="0.3">
      <c r="A21" s="26"/>
      <c r="C21" s="5"/>
    </row>
    <row r="22" spans="1:9" ht="15.75" customHeight="1" thickBot="1" x14ac:dyDescent="0.3">
      <c r="A22" s="23"/>
      <c r="B22" s="23"/>
      <c r="C22" s="23"/>
      <c r="D22" s="23"/>
      <c r="E22" s="548" t="s">
        <v>35</v>
      </c>
      <c r="F22" s="549"/>
      <c r="G22" s="549"/>
      <c r="H22" s="550"/>
    </row>
    <row r="23" spans="1:9" s="5" customFormat="1" ht="39" customHeight="1" x14ac:dyDescent="0.25">
      <c r="A23" s="35" t="s">
        <v>105</v>
      </c>
      <c r="B23" s="53" t="s">
        <v>65</v>
      </c>
      <c r="C23" s="55" t="s">
        <v>61</v>
      </c>
      <c r="D23" s="36" t="s">
        <v>24</v>
      </c>
      <c r="E23" s="37" t="s">
        <v>26</v>
      </c>
      <c r="F23" s="56" t="s">
        <v>5</v>
      </c>
      <c r="G23" s="56" t="s">
        <v>11</v>
      </c>
      <c r="H23" s="38" t="s">
        <v>25</v>
      </c>
    </row>
    <row r="24" spans="1:9" ht="18" customHeight="1" x14ac:dyDescent="0.25">
      <c r="A24" s="61">
        <v>1</v>
      </c>
      <c r="B24" s="100" t="s">
        <v>89</v>
      </c>
      <c r="C24" s="102" t="s">
        <v>99</v>
      </c>
      <c r="D24" s="103">
        <v>15</v>
      </c>
      <c r="E24" s="28"/>
      <c r="F24" s="69"/>
      <c r="G24" s="69" t="str">
        <f>IF(OR(ISBLANK(D24),ISBLANK(F24)),"",D24*F24)</f>
        <v/>
      </c>
      <c r="H24" s="74"/>
    </row>
    <row r="25" spans="1:9" ht="18" customHeight="1" x14ac:dyDescent="0.25">
      <c r="A25" s="61">
        <v>2</v>
      </c>
      <c r="B25" s="100" t="s">
        <v>90</v>
      </c>
      <c r="C25" s="101" t="s">
        <v>95</v>
      </c>
      <c r="D25" s="103">
        <v>10</v>
      </c>
      <c r="E25" s="28"/>
      <c r="F25" s="69"/>
      <c r="G25" s="69" t="str">
        <f t="shared" ref="G25:G34" si="0">IF(OR(ISBLANK(D25),ISBLANK(F25)),"",D25*F25)</f>
        <v/>
      </c>
      <c r="H25" s="74"/>
    </row>
    <row r="26" spans="1:9" ht="18" customHeight="1" x14ac:dyDescent="0.25">
      <c r="A26" s="61">
        <v>3</v>
      </c>
      <c r="B26" s="100" t="s">
        <v>91</v>
      </c>
      <c r="C26" s="101" t="s">
        <v>96</v>
      </c>
      <c r="D26" s="103">
        <v>12</v>
      </c>
      <c r="E26" s="28"/>
      <c r="F26" s="77"/>
      <c r="G26" s="69" t="str">
        <f t="shared" si="0"/>
        <v/>
      </c>
      <c r="H26" s="74"/>
    </row>
    <row r="27" spans="1:9" ht="18" customHeight="1" x14ac:dyDescent="0.25">
      <c r="A27" s="61">
        <v>4</v>
      </c>
      <c r="B27" s="100" t="s">
        <v>92</v>
      </c>
      <c r="C27" s="102" t="s">
        <v>97</v>
      </c>
      <c r="D27" s="104">
        <v>20</v>
      </c>
      <c r="E27" s="28"/>
      <c r="F27" s="69"/>
      <c r="G27" s="69" t="str">
        <f t="shared" si="0"/>
        <v/>
      </c>
      <c r="H27" s="74"/>
    </row>
    <row r="28" spans="1:9" ht="18" customHeight="1" x14ac:dyDescent="0.25">
      <c r="A28" s="61">
        <v>5</v>
      </c>
      <c r="B28" s="100" t="s">
        <v>93</v>
      </c>
      <c r="C28" s="102" t="s">
        <v>99</v>
      </c>
      <c r="D28" s="104">
        <v>20</v>
      </c>
      <c r="E28" s="28"/>
      <c r="F28" s="69"/>
      <c r="G28" s="69" t="str">
        <f t="shared" si="0"/>
        <v/>
      </c>
      <c r="H28" s="74"/>
    </row>
    <row r="29" spans="1:9" ht="18" customHeight="1" x14ac:dyDescent="0.25">
      <c r="A29" s="61">
        <v>6</v>
      </c>
      <c r="B29" s="100" t="s">
        <v>94</v>
      </c>
      <c r="C29" s="101" t="s">
        <v>98</v>
      </c>
      <c r="D29" s="104">
        <v>10</v>
      </c>
      <c r="E29" s="28"/>
      <c r="F29" s="69"/>
      <c r="G29" s="69" t="str">
        <f t="shared" si="0"/>
        <v/>
      </c>
      <c r="H29" s="74"/>
    </row>
    <row r="30" spans="1:9" ht="18" customHeight="1" x14ac:dyDescent="0.25">
      <c r="A30" s="61"/>
      <c r="B30" s="100"/>
      <c r="C30" s="65"/>
      <c r="D30" s="67"/>
      <c r="E30" s="28"/>
      <c r="F30" s="69"/>
      <c r="G30" s="69" t="str">
        <f t="shared" si="0"/>
        <v/>
      </c>
      <c r="H30" s="74"/>
    </row>
    <row r="31" spans="1:9" ht="18" customHeight="1" x14ac:dyDescent="0.25">
      <c r="A31" s="61"/>
      <c r="B31" s="63"/>
      <c r="C31" s="65"/>
      <c r="D31" s="67"/>
      <c r="E31" s="28"/>
      <c r="F31" s="69"/>
      <c r="G31" s="69" t="str">
        <f t="shared" si="0"/>
        <v/>
      </c>
      <c r="H31" s="74"/>
    </row>
    <row r="32" spans="1:9" ht="18" customHeight="1" x14ac:dyDescent="0.25">
      <c r="A32" s="61"/>
      <c r="B32" s="63"/>
      <c r="C32" s="65"/>
      <c r="D32" s="67"/>
      <c r="E32" s="28"/>
      <c r="F32" s="69"/>
      <c r="G32" s="69" t="str">
        <f t="shared" si="0"/>
        <v/>
      </c>
      <c r="H32" s="74"/>
    </row>
    <row r="33" spans="1:9" ht="18" customHeight="1" x14ac:dyDescent="0.25">
      <c r="A33" s="61"/>
      <c r="B33" s="63"/>
      <c r="C33" s="65"/>
      <c r="D33" s="67"/>
      <c r="E33" s="28"/>
      <c r="F33" s="69"/>
      <c r="G33" s="69" t="str">
        <f t="shared" si="0"/>
        <v/>
      </c>
      <c r="H33" s="74"/>
    </row>
    <row r="34" spans="1:9" ht="18" customHeight="1" thickBot="1" x14ac:dyDescent="0.3">
      <c r="A34" s="62"/>
      <c r="B34" s="64"/>
      <c r="C34" s="66"/>
      <c r="D34" s="68"/>
      <c r="E34" s="29"/>
      <c r="F34" s="70"/>
      <c r="G34" s="70" t="str">
        <f t="shared" si="0"/>
        <v/>
      </c>
      <c r="H34" s="75"/>
    </row>
    <row r="35" spans="1:9" ht="18" customHeight="1" x14ac:dyDescent="0.25">
      <c r="A35" s="45" t="s">
        <v>63</v>
      </c>
      <c r="F35" s="34" t="s">
        <v>12</v>
      </c>
      <c r="G35" s="76" t="str">
        <f>IF(SUM(G24:G34)=0,"",SUM(G24:G34))</f>
        <v/>
      </c>
      <c r="H35" s="21"/>
    </row>
    <row r="36" spans="1:9" ht="18" customHeight="1" x14ac:dyDescent="0.25">
      <c r="A36" s="45"/>
      <c r="F36" s="34" t="s">
        <v>13</v>
      </c>
      <c r="G36" s="71"/>
      <c r="H36" s="4"/>
    </row>
    <row r="37" spans="1:9" ht="18" customHeight="1" x14ac:dyDescent="0.25">
      <c r="F37" s="34" t="s">
        <v>36</v>
      </c>
      <c r="G37" s="72"/>
      <c r="H37" s="4"/>
    </row>
    <row r="38" spans="1:9" ht="18" customHeight="1" thickBot="1" x14ac:dyDescent="0.3">
      <c r="F38" s="34" t="s">
        <v>62</v>
      </c>
      <c r="G38" s="73"/>
      <c r="H38" s="4"/>
    </row>
    <row r="39" spans="1:9" ht="18" customHeight="1" thickBot="1" x14ac:dyDescent="0.3">
      <c r="A39" s="57" t="s">
        <v>34</v>
      </c>
      <c r="B39" s="58"/>
      <c r="F39" s="34" t="s">
        <v>14</v>
      </c>
      <c r="G39" s="78" t="str">
        <f>IF(SUM(G35:G38)=0,"",SUM(G35:G38))</f>
        <v/>
      </c>
      <c r="H39" s="4"/>
    </row>
    <row r="40" spans="1:9" ht="18" customHeight="1" x14ac:dyDescent="0.25">
      <c r="A40" s="105" t="s">
        <v>73</v>
      </c>
      <c r="B40" s="106"/>
      <c r="C40" s="652"/>
      <c r="D40" s="653"/>
      <c r="E40" s="654"/>
      <c r="G40" s="8"/>
      <c r="I40" s="4"/>
    </row>
    <row r="41" spans="1:9" ht="18" customHeight="1" x14ac:dyDescent="0.25">
      <c r="A41" s="107" t="s">
        <v>75</v>
      </c>
      <c r="B41" s="108"/>
      <c r="C41" s="566"/>
      <c r="D41" s="567"/>
      <c r="E41" s="568"/>
    </row>
    <row r="42" spans="1:9" ht="18" customHeight="1" x14ac:dyDescent="0.25">
      <c r="A42" s="107" t="s">
        <v>76</v>
      </c>
      <c r="B42" s="108"/>
      <c r="C42" s="566"/>
      <c r="D42" s="567"/>
      <c r="E42" s="568"/>
    </row>
    <row r="43" spans="1:9" ht="18" customHeight="1" thickBot="1" x14ac:dyDescent="0.3">
      <c r="A43" s="109" t="s">
        <v>88</v>
      </c>
      <c r="B43" s="110"/>
      <c r="C43" s="631"/>
      <c r="D43" s="632"/>
      <c r="E43" s="633"/>
    </row>
    <row r="44" spans="1:9" ht="9.9" customHeight="1" thickBot="1" x14ac:dyDescent="0.3">
      <c r="A44" s="8"/>
      <c r="H44" s="9"/>
    </row>
    <row r="45" spans="1:9" s="5" customFormat="1" ht="18" customHeight="1" x14ac:dyDescent="0.25">
      <c r="A45" s="119" t="s">
        <v>37</v>
      </c>
      <c r="B45" s="120"/>
      <c r="C45" s="121"/>
      <c r="D45" s="117" t="s">
        <v>38</v>
      </c>
      <c r="E45" s="39"/>
      <c r="F45" s="39"/>
      <c r="G45" s="39"/>
      <c r="H45" s="44"/>
    </row>
    <row r="46" spans="1:9" s="5" customFormat="1" ht="24" customHeight="1" x14ac:dyDescent="0.25">
      <c r="A46" s="92" t="s">
        <v>6</v>
      </c>
      <c r="B46" s="93"/>
      <c r="C46" s="93"/>
      <c r="D46" s="634"/>
      <c r="E46" s="635"/>
      <c r="F46" s="635"/>
      <c r="G46" s="635"/>
      <c r="H46" s="636"/>
    </row>
    <row r="47" spans="1:9" s="5" customFormat="1" ht="24" customHeight="1" x14ac:dyDescent="0.25">
      <c r="A47" s="95" t="s">
        <v>7</v>
      </c>
      <c r="B47" s="83"/>
      <c r="C47" s="96"/>
      <c r="D47" s="637"/>
      <c r="E47" s="638"/>
      <c r="F47" s="638"/>
      <c r="G47" s="638"/>
      <c r="H47" s="639"/>
    </row>
    <row r="48" spans="1:9" s="5" customFormat="1" ht="30" customHeight="1" thickBot="1" x14ac:dyDescent="0.3">
      <c r="A48" s="94" t="s">
        <v>8</v>
      </c>
      <c r="B48" s="85"/>
      <c r="C48" s="85"/>
      <c r="D48" s="640"/>
      <c r="E48" s="641"/>
      <c r="F48" s="641"/>
      <c r="G48" s="641"/>
      <c r="H48" s="642"/>
    </row>
    <row r="49" spans="1:2" s="5" customFormat="1" ht="18" customHeight="1" x14ac:dyDescent="0.25">
      <c r="A49" s="2"/>
      <c r="B49" s="2"/>
    </row>
    <row r="50" spans="1:2" ht="18" customHeight="1" x14ac:dyDescent="0.25"/>
    <row r="51" spans="1:2" ht="18" customHeight="1" x14ac:dyDescent="0.25"/>
    <row r="52" spans="1:2" ht="18" customHeight="1" x14ac:dyDescent="0.25"/>
  </sheetData>
  <mergeCells count="22">
    <mergeCell ref="A3:H3"/>
    <mergeCell ref="A5:A7"/>
    <mergeCell ref="D7:E7"/>
    <mergeCell ref="E22:H22"/>
    <mergeCell ref="C40:E40"/>
    <mergeCell ref="F5:H5"/>
    <mergeCell ref="F6:H6"/>
    <mergeCell ref="F7:H7"/>
    <mergeCell ref="C41:E41"/>
    <mergeCell ref="C42:E42"/>
    <mergeCell ref="C43:E43"/>
    <mergeCell ref="D46:H48"/>
    <mergeCell ref="E10:H10"/>
    <mergeCell ref="E11:H11"/>
    <mergeCell ref="E12:H12"/>
    <mergeCell ref="E13:H13"/>
    <mergeCell ref="E14:H14"/>
    <mergeCell ref="E15:H15"/>
    <mergeCell ref="C17:H17"/>
    <mergeCell ref="C18:H18"/>
    <mergeCell ref="C19:H19"/>
    <mergeCell ref="C20:H20"/>
  </mergeCells>
  <hyperlinks>
    <hyperlink ref="E11" r:id="rId1" xr:uid="{00000000-0004-0000-0300-000000000000}"/>
  </hyperlinks>
  <printOptions horizontalCentered="1"/>
  <pageMargins left="0.19685039370078741" right="0.19685039370078741" top="0.19685039370078741" bottom="0.39370078740157483" header="0" footer="0.19685039370078741"/>
  <pageSetup paperSize="9" scale="82" orientation="portrait" r:id="rId2"/>
  <headerFooter alignWithMargins="0">
    <oddFooter>&amp;L&amp;"Arial,Italic"Requestfor Quotation SC-PR-10</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8A6CE-314E-43F8-A5EC-9E5A65EF8240}">
  <sheetPr>
    <pageSetUpPr fitToPage="1"/>
  </sheetPr>
  <dimension ref="A1:H34"/>
  <sheetViews>
    <sheetView view="pageBreakPreview" topLeftCell="A7" zoomScaleNormal="100" zoomScaleSheetLayoutView="100" workbookViewId="0">
      <selection activeCell="B20" sqref="B20"/>
    </sheetView>
  </sheetViews>
  <sheetFormatPr defaultRowHeight="13.2" x14ac:dyDescent="0.25"/>
  <cols>
    <col min="2" max="2" width="29.5546875" customWidth="1"/>
    <col min="3" max="3" width="36.88671875" customWidth="1"/>
    <col min="6" max="6" width="15.109375" customWidth="1"/>
    <col min="7" max="7" width="19.5546875" customWidth="1"/>
    <col min="8" max="8" width="13.88671875" bestFit="1" customWidth="1"/>
  </cols>
  <sheetData>
    <row r="1" spans="1:8" ht="24" customHeight="1" thickBot="1" x14ac:dyDescent="0.3">
      <c r="A1" s="184" t="s">
        <v>254</v>
      </c>
      <c r="B1" s="182"/>
      <c r="C1" s="179"/>
      <c r="D1" s="183"/>
      <c r="E1" s="180"/>
      <c r="F1" s="180"/>
      <c r="G1" s="181"/>
    </row>
    <row r="3" spans="1:8" ht="25.5" customHeight="1" thickBot="1" x14ac:dyDescent="0.3">
      <c r="A3" s="357">
        <v>1</v>
      </c>
      <c r="B3" s="595" t="s">
        <v>229</v>
      </c>
      <c r="C3" s="595"/>
      <c r="D3" s="358" t="s">
        <v>283</v>
      </c>
      <c r="E3" s="359">
        <v>2000</v>
      </c>
      <c r="F3" s="361">
        <f>G32</f>
        <v>0</v>
      </c>
      <c r="G3" s="361">
        <f>E3*F3</f>
        <v>0</v>
      </c>
      <c r="H3" s="226"/>
    </row>
    <row r="4" spans="1:8" ht="13.8" thickBot="1" x14ac:dyDescent="0.3">
      <c r="A4" s="270"/>
      <c r="B4" s="271"/>
      <c r="C4" s="271"/>
      <c r="D4" s="241"/>
      <c r="E4" s="241"/>
      <c r="F4" s="596" t="s">
        <v>35</v>
      </c>
      <c r="G4" s="597"/>
      <c r="H4" s="226"/>
    </row>
    <row r="5" spans="1:8" ht="27" thickBot="1" x14ac:dyDescent="0.3">
      <c r="A5" s="375" t="s">
        <v>105</v>
      </c>
      <c r="B5" s="376" t="s">
        <v>259</v>
      </c>
      <c r="C5" s="376" t="s">
        <v>260</v>
      </c>
      <c r="D5" s="377" t="s">
        <v>61</v>
      </c>
      <c r="E5" s="378" t="s">
        <v>139</v>
      </c>
      <c r="F5" s="385" t="s">
        <v>5</v>
      </c>
      <c r="G5" s="380" t="s">
        <v>11</v>
      </c>
      <c r="H5" s="325" t="s">
        <v>306</v>
      </c>
    </row>
    <row r="6" spans="1:8" ht="52.8" x14ac:dyDescent="0.25">
      <c r="A6" s="369">
        <f>ROW()-5</f>
        <v>1</v>
      </c>
      <c r="B6" s="370" t="s">
        <v>261</v>
      </c>
      <c r="C6" s="370" t="s">
        <v>341</v>
      </c>
      <c r="D6" s="371" t="s">
        <v>231</v>
      </c>
      <c r="E6" s="381">
        <v>6</v>
      </c>
      <c r="F6" s="283"/>
      <c r="G6" s="374">
        <f>F6*E6</f>
        <v>0</v>
      </c>
      <c r="H6" s="321"/>
    </row>
    <row r="7" spans="1:8" ht="26.4" x14ac:dyDescent="0.25">
      <c r="A7" s="362">
        <f t="shared" ref="A7:A27" si="0">ROW()-5</f>
        <v>2</v>
      </c>
      <c r="B7" s="351" t="s">
        <v>342</v>
      </c>
      <c r="C7" s="351" t="s">
        <v>343</v>
      </c>
      <c r="D7" s="352" t="s">
        <v>231</v>
      </c>
      <c r="E7" s="382">
        <v>50</v>
      </c>
      <c r="F7" s="386"/>
      <c r="G7" s="354">
        <f t="shared" ref="G7:G27" si="1">F7*E7</f>
        <v>0</v>
      </c>
      <c r="H7" s="311"/>
    </row>
    <row r="8" spans="1:8" ht="39.6" x14ac:dyDescent="0.25">
      <c r="A8" s="362">
        <f t="shared" si="0"/>
        <v>3</v>
      </c>
      <c r="B8" s="351" t="s">
        <v>274</v>
      </c>
      <c r="C8" s="351" t="s">
        <v>344</v>
      </c>
      <c r="D8" s="352" t="s">
        <v>231</v>
      </c>
      <c r="E8" s="382">
        <v>1</v>
      </c>
      <c r="F8" s="386"/>
      <c r="G8" s="354">
        <f t="shared" si="1"/>
        <v>0</v>
      </c>
      <c r="H8" s="311"/>
    </row>
    <row r="9" spans="1:8" ht="19.8" customHeight="1" x14ac:dyDescent="0.25">
      <c r="A9" s="362">
        <f t="shared" si="0"/>
        <v>4</v>
      </c>
      <c r="B9" s="351" t="s">
        <v>345</v>
      </c>
      <c r="C9" s="351" t="s">
        <v>346</v>
      </c>
      <c r="D9" s="352" t="s">
        <v>231</v>
      </c>
      <c r="E9" s="382">
        <v>12</v>
      </c>
      <c r="F9" s="386"/>
      <c r="G9" s="354">
        <f t="shared" si="1"/>
        <v>0</v>
      </c>
      <c r="H9" s="311"/>
    </row>
    <row r="10" spans="1:8" ht="20.399999999999999" customHeight="1" x14ac:dyDescent="0.25">
      <c r="A10" s="362">
        <f t="shared" si="0"/>
        <v>5</v>
      </c>
      <c r="B10" s="351" t="s">
        <v>347</v>
      </c>
      <c r="C10" s="351" t="s">
        <v>348</v>
      </c>
      <c r="D10" s="352" t="s">
        <v>231</v>
      </c>
      <c r="E10" s="382">
        <v>1</v>
      </c>
      <c r="F10" s="386"/>
      <c r="G10" s="354">
        <f t="shared" si="1"/>
        <v>0</v>
      </c>
      <c r="H10" s="311"/>
    </row>
    <row r="11" spans="1:8" ht="33" customHeight="1" x14ac:dyDescent="0.25">
      <c r="A11" s="362">
        <f t="shared" si="0"/>
        <v>6</v>
      </c>
      <c r="B11" s="351" t="s">
        <v>264</v>
      </c>
      <c r="C11" s="351" t="s">
        <v>349</v>
      </c>
      <c r="D11" s="352" t="s">
        <v>231</v>
      </c>
      <c r="E11" s="382">
        <v>6</v>
      </c>
      <c r="F11" s="386"/>
      <c r="G11" s="354">
        <f t="shared" si="1"/>
        <v>0</v>
      </c>
      <c r="H11" s="311"/>
    </row>
    <row r="12" spans="1:8" ht="29.25" customHeight="1" x14ac:dyDescent="0.25">
      <c r="A12" s="362">
        <f t="shared" si="0"/>
        <v>7</v>
      </c>
      <c r="B12" s="351" t="s">
        <v>262</v>
      </c>
      <c r="C12" s="351" t="s">
        <v>350</v>
      </c>
      <c r="D12" s="352" t="s">
        <v>231</v>
      </c>
      <c r="E12" s="382">
        <v>12</v>
      </c>
      <c r="F12" s="386"/>
      <c r="G12" s="354">
        <f t="shared" si="1"/>
        <v>0</v>
      </c>
      <c r="H12" s="311"/>
    </row>
    <row r="13" spans="1:8" ht="26.4" x14ac:dyDescent="0.25">
      <c r="A13" s="362">
        <f t="shared" si="0"/>
        <v>8</v>
      </c>
      <c r="B13" s="351" t="s">
        <v>263</v>
      </c>
      <c r="C13" s="351" t="s">
        <v>351</v>
      </c>
      <c r="D13" s="352" t="s">
        <v>231</v>
      </c>
      <c r="E13" s="382">
        <v>2</v>
      </c>
      <c r="F13" s="386"/>
      <c r="G13" s="354">
        <f t="shared" si="1"/>
        <v>0</v>
      </c>
      <c r="H13" s="311"/>
    </row>
    <row r="14" spans="1:8" ht="26.4" x14ac:dyDescent="0.25">
      <c r="A14" s="362">
        <f t="shared" si="0"/>
        <v>9</v>
      </c>
      <c r="B14" s="351" t="s">
        <v>265</v>
      </c>
      <c r="C14" s="351" t="s">
        <v>352</v>
      </c>
      <c r="D14" s="352" t="s">
        <v>231</v>
      </c>
      <c r="E14" s="382">
        <v>2</v>
      </c>
      <c r="F14" s="386"/>
      <c r="G14" s="354">
        <f t="shared" si="1"/>
        <v>0</v>
      </c>
      <c r="H14" s="311"/>
    </row>
    <row r="15" spans="1:8" ht="33" customHeight="1" x14ac:dyDescent="0.25">
      <c r="A15" s="362">
        <f t="shared" si="0"/>
        <v>10</v>
      </c>
      <c r="B15" s="351" t="s">
        <v>266</v>
      </c>
      <c r="C15" s="351" t="s">
        <v>353</v>
      </c>
      <c r="D15" s="352" t="s">
        <v>231</v>
      </c>
      <c r="E15" s="382">
        <v>1</v>
      </c>
      <c r="F15" s="386"/>
      <c r="G15" s="354">
        <f t="shared" si="1"/>
        <v>0</v>
      </c>
      <c r="H15" s="311"/>
    </row>
    <row r="16" spans="1:8" ht="23.4" customHeight="1" x14ac:dyDescent="0.25">
      <c r="A16" s="362">
        <f t="shared" si="0"/>
        <v>11</v>
      </c>
      <c r="B16" s="351" t="s">
        <v>179</v>
      </c>
      <c r="C16" s="351" t="s">
        <v>354</v>
      </c>
      <c r="D16" s="352" t="s">
        <v>231</v>
      </c>
      <c r="E16" s="382">
        <v>1</v>
      </c>
      <c r="F16" s="386"/>
      <c r="G16" s="354">
        <f t="shared" si="1"/>
        <v>0</v>
      </c>
      <c r="H16" s="311"/>
    </row>
    <row r="17" spans="1:8" ht="27" thickBot="1" x14ac:dyDescent="0.3">
      <c r="A17" s="408">
        <f t="shared" si="0"/>
        <v>12</v>
      </c>
      <c r="B17" s="404" t="s">
        <v>272</v>
      </c>
      <c r="C17" s="404" t="s">
        <v>355</v>
      </c>
      <c r="D17" s="401" t="s">
        <v>231</v>
      </c>
      <c r="E17" s="402">
        <v>1</v>
      </c>
      <c r="F17" s="416"/>
      <c r="G17" s="419">
        <f t="shared" si="1"/>
        <v>0</v>
      </c>
      <c r="H17" s="411"/>
    </row>
    <row r="18" spans="1:8" ht="35.25" customHeight="1" x14ac:dyDescent="0.25">
      <c r="A18" s="412">
        <f t="shared" si="0"/>
        <v>13</v>
      </c>
      <c r="B18" s="390" t="s">
        <v>273</v>
      </c>
      <c r="C18" s="390" t="s">
        <v>356</v>
      </c>
      <c r="D18" s="391" t="s">
        <v>234</v>
      </c>
      <c r="E18" s="403">
        <v>2</v>
      </c>
      <c r="F18" s="418"/>
      <c r="G18" s="420">
        <f t="shared" si="1"/>
        <v>0</v>
      </c>
      <c r="H18" s="415"/>
    </row>
    <row r="19" spans="1:8" ht="36" customHeight="1" x14ac:dyDescent="0.25">
      <c r="A19" s="362">
        <f t="shared" si="0"/>
        <v>14</v>
      </c>
      <c r="B19" s="351" t="s">
        <v>270</v>
      </c>
      <c r="C19" s="351" t="s">
        <v>357</v>
      </c>
      <c r="D19" s="352" t="s">
        <v>234</v>
      </c>
      <c r="E19" s="383">
        <v>1.5</v>
      </c>
      <c r="F19" s="387"/>
      <c r="G19" s="354">
        <f t="shared" si="1"/>
        <v>0</v>
      </c>
      <c r="H19" s="311"/>
    </row>
    <row r="20" spans="1:8" ht="33" customHeight="1" x14ac:dyDescent="0.25">
      <c r="A20" s="362">
        <f t="shared" si="0"/>
        <v>15</v>
      </c>
      <c r="B20" s="351" t="s">
        <v>276</v>
      </c>
      <c r="C20" s="351" t="s">
        <v>358</v>
      </c>
      <c r="D20" s="352" t="s">
        <v>231</v>
      </c>
      <c r="E20" s="382">
        <v>2</v>
      </c>
      <c r="F20" s="387"/>
      <c r="G20" s="354">
        <f t="shared" si="1"/>
        <v>0</v>
      </c>
      <c r="H20" s="311"/>
    </row>
    <row r="21" spans="1:8" s="178" customFormat="1" ht="23.25" customHeight="1" thickBot="1" x14ac:dyDescent="0.3">
      <c r="A21" s="363">
        <f t="shared" si="0"/>
        <v>16</v>
      </c>
      <c r="B21" s="364" t="s">
        <v>267</v>
      </c>
      <c r="C21" s="364" t="s">
        <v>232</v>
      </c>
      <c r="D21" s="365" t="s">
        <v>231</v>
      </c>
      <c r="E21" s="384">
        <v>3</v>
      </c>
      <c r="F21" s="388"/>
      <c r="G21" s="368">
        <f t="shared" si="1"/>
        <v>0</v>
      </c>
      <c r="H21" s="316"/>
    </row>
    <row r="22" spans="1:8" ht="45.75" customHeight="1" x14ac:dyDescent="0.25">
      <c r="A22" s="369">
        <f t="shared" si="0"/>
        <v>17</v>
      </c>
      <c r="B22" s="370" t="s">
        <v>268</v>
      </c>
      <c r="C22" s="370" t="s">
        <v>359</v>
      </c>
      <c r="D22" s="371" t="s">
        <v>233</v>
      </c>
      <c r="E22" s="381">
        <v>1</v>
      </c>
      <c r="F22" s="283"/>
      <c r="G22" s="374">
        <f t="shared" si="1"/>
        <v>0</v>
      </c>
      <c r="H22" s="321"/>
    </row>
    <row r="23" spans="1:8" ht="111.75" customHeight="1" x14ac:dyDescent="0.25">
      <c r="A23" s="362">
        <f t="shared" si="0"/>
        <v>18</v>
      </c>
      <c r="B23" s="351" t="s">
        <v>271</v>
      </c>
      <c r="C23" s="351" t="s">
        <v>360</v>
      </c>
      <c r="D23" s="352" t="s">
        <v>231</v>
      </c>
      <c r="E23" s="382">
        <v>1</v>
      </c>
      <c r="F23" s="387"/>
      <c r="G23" s="354">
        <f t="shared" si="1"/>
        <v>0</v>
      </c>
      <c r="H23" s="311"/>
    </row>
    <row r="24" spans="1:8" s="178" customFormat="1" ht="25.5" customHeight="1" x14ac:dyDescent="0.25">
      <c r="A24" s="362">
        <f t="shared" si="0"/>
        <v>19</v>
      </c>
      <c r="B24" s="351" t="s">
        <v>320</v>
      </c>
      <c r="C24" s="351" t="s">
        <v>321</v>
      </c>
      <c r="D24" s="352" t="s">
        <v>233</v>
      </c>
      <c r="E24" s="382">
        <v>1</v>
      </c>
      <c r="F24" s="387"/>
      <c r="G24" s="354">
        <f t="shared" si="1"/>
        <v>0</v>
      </c>
      <c r="H24" s="311"/>
    </row>
    <row r="25" spans="1:8" s="178" customFormat="1" ht="25.5" customHeight="1" x14ac:dyDescent="0.25">
      <c r="A25" s="362">
        <f t="shared" si="0"/>
        <v>20</v>
      </c>
      <c r="B25" s="351" t="s">
        <v>320</v>
      </c>
      <c r="C25" s="351" t="s">
        <v>361</v>
      </c>
      <c r="D25" s="352" t="s">
        <v>233</v>
      </c>
      <c r="E25" s="382">
        <v>1</v>
      </c>
      <c r="F25" s="387"/>
      <c r="G25" s="354">
        <f t="shared" si="1"/>
        <v>0</v>
      </c>
      <c r="H25" s="311"/>
    </row>
    <row r="26" spans="1:8" s="178" customFormat="1" ht="30.75" customHeight="1" x14ac:dyDescent="0.25">
      <c r="A26" s="362">
        <f t="shared" si="0"/>
        <v>21</v>
      </c>
      <c r="B26" s="351" t="s">
        <v>320</v>
      </c>
      <c r="C26" s="351" t="s">
        <v>362</v>
      </c>
      <c r="D26" s="352" t="s">
        <v>233</v>
      </c>
      <c r="E26" s="382">
        <v>1</v>
      </c>
      <c r="F26" s="387"/>
      <c r="G26" s="354">
        <f t="shared" si="1"/>
        <v>0</v>
      </c>
      <c r="H26" s="311"/>
    </row>
    <row r="27" spans="1:8" ht="60.75" customHeight="1" thickBot="1" x14ac:dyDescent="0.3">
      <c r="A27" s="363">
        <f t="shared" si="0"/>
        <v>22</v>
      </c>
      <c r="B27" s="364" t="s">
        <v>322</v>
      </c>
      <c r="C27" s="364" t="s">
        <v>363</v>
      </c>
      <c r="D27" s="365" t="s">
        <v>233</v>
      </c>
      <c r="E27" s="384">
        <v>1</v>
      </c>
      <c r="F27" s="388"/>
      <c r="G27" s="368">
        <f t="shared" si="1"/>
        <v>0</v>
      </c>
      <c r="H27" s="316"/>
    </row>
    <row r="28" spans="1:8" ht="24.9" customHeight="1" thickBot="1" x14ac:dyDescent="0.3">
      <c r="A28" s="227"/>
      <c r="B28" s="293"/>
      <c r="C28" s="293"/>
      <c r="D28" s="227"/>
      <c r="E28" s="227"/>
      <c r="F28" s="228" t="s">
        <v>12</v>
      </c>
      <c r="G28" s="348">
        <f>SUM(G6:G27)</f>
        <v>0</v>
      </c>
      <c r="H28" s="226"/>
    </row>
    <row r="29" spans="1:8" ht="24.9" customHeight="1" x14ac:dyDescent="0.25">
      <c r="A29" s="586" t="s">
        <v>249</v>
      </c>
      <c r="B29" s="587"/>
      <c r="C29" s="588"/>
      <c r="D29" s="227"/>
      <c r="E29" s="227"/>
      <c r="F29" s="228" t="s">
        <v>163</v>
      </c>
      <c r="G29" s="230"/>
      <c r="H29" s="226"/>
    </row>
    <row r="30" spans="1:8" ht="24.9" customHeight="1" x14ac:dyDescent="0.25">
      <c r="A30" s="589"/>
      <c r="B30" s="590"/>
      <c r="C30" s="591"/>
      <c r="D30" s="227"/>
      <c r="E30" s="227"/>
      <c r="F30" s="228" t="s">
        <v>36</v>
      </c>
      <c r="G30" s="230"/>
      <c r="H30" s="226"/>
    </row>
    <row r="31" spans="1:8" ht="24.9" customHeight="1" x14ac:dyDescent="0.25">
      <c r="A31" s="589"/>
      <c r="B31" s="590"/>
      <c r="C31" s="591"/>
      <c r="D31" s="231"/>
      <c r="E31" s="231"/>
      <c r="F31" s="228" t="s">
        <v>62</v>
      </c>
      <c r="G31" s="230"/>
      <c r="H31" s="226"/>
    </row>
    <row r="32" spans="1:8" ht="24.9" customHeight="1" thickBot="1" x14ac:dyDescent="0.3">
      <c r="A32" s="589"/>
      <c r="B32" s="590"/>
      <c r="C32" s="591"/>
      <c r="D32" s="231"/>
      <c r="E32" s="231"/>
      <c r="F32" s="228" t="s">
        <v>14</v>
      </c>
      <c r="G32" s="349">
        <f>SUM(G31+G30+G29+G28)</f>
        <v>0</v>
      </c>
      <c r="H32" s="226"/>
    </row>
    <row r="33" spans="1:8" ht="13.8" thickBot="1" x14ac:dyDescent="0.3">
      <c r="A33" s="592"/>
      <c r="B33" s="593"/>
      <c r="C33" s="594"/>
      <c r="D33" s="226"/>
      <c r="E33" s="226"/>
      <c r="F33" s="226"/>
      <c r="G33" s="226"/>
      <c r="H33" s="226"/>
    </row>
    <row r="34" spans="1:8" x14ac:dyDescent="0.25">
      <c r="A34" s="226"/>
      <c r="B34" s="226"/>
      <c r="C34" s="226"/>
      <c r="D34" s="226"/>
      <c r="E34" s="233" t="s">
        <v>167</v>
      </c>
      <c r="F34" s="226"/>
      <c r="G34" s="226"/>
      <c r="H34" s="226"/>
    </row>
  </sheetData>
  <protectedRanges>
    <protectedRange sqref="G29:G31" name="Range1_2" securityDescriptor="O:WDG:WDD:(A;;CC;;;LG)"/>
  </protectedRanges>
  <mergeCells count="3">
    <mergeCell ref="A29:C33"/>
    <mergeCell ref="B3:C3"/>
    <mergeCell ref="F4:G4"/>
  </mergeCells>
  <pageMargins left="0.7" right="0.7" top="0.75" bottom="0.75" header="0.3" footer="0.3"/>
  <pageSetup scale="88" fitToHeight="0"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2DA3D-49ED-468F-A6AD-92B9108B20A7}">
  <sheetPr>
    <pageSetUpPr fitToPage="1"/>
  </sheetPr>
  <dimension ref="A1:H34"/>
  <sheetViews>
    <sheetView view="pageBreakPreview" topLeftCell="A11" zoomScaleNormal="100" zoomScaleSheetLayoutView="100" workbookViewId="0">
      <selection activeCell="C23" sqref="C23"/>
    </sheetView>
  </sheetViews>
  <sheetFormatPr defaultRowHeight="13.2" x14ac:dyDescent="0.25"/>
  <cols>
    <col min="2" max="2" width="26.88671875" customWidth="1"/>
    <col min="3" max="3" width="41.6640625" customWidth="1"/>
    <col min="6" max="6" width="18.44140625" customWidth="1"/>
    <col min="7" max="7" width="19" customWidth="1"/>
    <col min="8" max="8" width="12.5546875" customWidth="1"/>
  </cols>
  <sheetData>
    <row r="1" spans="1:8" ht="25.2" customHeight="1" thickBot="1" x14ac:dyDescent="0.3">
      <c r="A1" s="184" t="s">
        <v>254</v>
      </c>
      <c r="B1" s="182"/>
      <c r="C1" s="183"/>
      <c r="D1" s="183"/>
      <c r="E1" s="180"/>
      <c r="F1" s="180"/>
      <c r="G1" s="181"/>
    </row>
    <row r="2" spans="1:8" ht="13.8" thickBot="1" x14ac:dyDescent="0.3"/>
    <row r="3" spans="1:8" ht="13.8" thickBot="1" x14ac:dyDescent="0.3">
      <c r="A3" s="389">
        <v>2</v>
      </c>
      <c r="B3" s="598" t="s">
        <v>258</v>
      </c>
      <c r="C3" s="599"/>
      <c r="D3" s="394" t="s">
        <v>135</v>
      </c>
      <c r="E3" s="395">
        <v>2000</v>
      </c>
      <c r="F3" s="395">
        <f>G32</f>
        <v>0</v>
      </c>
      <c r="G3" s="396">
        <f>E3*F3</f>
        <v>0</v>
      </c>
      <c r="H3" s="226"/>
    </row>
    <row r="4" spans="1:8" ht="13.8" thickBot="1" x14ac:dyDescent="0.3">
      <c r="A4" s="239"/>
      <c r="B4" s="240"/>
      <c r="C4" s="240"/>
      <c r="D4" s="241"/>
      <c r="E4" s="241"/>
      <c r="F4" s="596" t="s">
        <v>35</v>
      </c>
      <c r="G4" s="597"/>
      <c r="H4" s="226"/>
    </row>
    <row r="5" spans="1:8" ht="40.200000000000003" thickBot="1" x14ac:dyDescent="0.3">
      <c r="A5" s="375" t="s">
        <v>105</v>
      </c>
      <c r="B5" s="399" t="s">
        <v>259</v>
      </c>
      <c r="C5" s="399" t="s">
        <v>260</v>
      </c>
      <c r="D5" s="377" t="s">
        <v>61</v>
      </c>
      <c r="E5" s="378" t="s">
        <v>139</v>
      </c>
      <c r="F5" s="385" t="s">
        <v>5</v>
      </c>
      <c r="G5" s="379" t="s">
        <v>11</v>
      </c>
      <c r="H5" s="325" t="s">
        <v>306</v>
      </c>
    </row>
    <row r="6" spans="1:8" ht="51" customHeight="1" x14ac:dyDescent="0.25">
      <c r="A6" s="369">
        <f>ROW()-5</f>
        <v>1</v>
      </c>
      <c r="B6" s="370" t="s">
        <v>261</v>
      </c>
      <c r="C6" s="370" t="s">
        <v>341</v>
      </c>
      <c r="D6" s="371" t="s">
        <v>231</v>
      </c>
      <c r="E6" s="381">
        <v>6</v>
      </c>
      <c r="F6" s="283"/>
      <c r="G6" s="398">
        <f>F6*E6</f>
        <v>0</v>
      </c>
      <c r="H6" s="321"/>
    </row>
    <row r="7" spans="1:8" ht="33.75" customHeight="1" x14ac:dyDescent="0.25">
      <c r="A7" s="362">
        <f t="shared" ref="A7:A27" si="0">ROW()-5</f>
        <v>2</v>
      </c>
      <c r="B7" s="351" t="s">
        <v>342</v>
      </c>
      <c r="C7" s="351" t="s">
        <v>343</v>
      </c>
      <c r="D7" s="352" t="s">
        <v>231</v>
      </c>
      <c r="E7" s="382">
        <v>50</v>
      </c>
      <c r="F7" s="386"/>
      <c r="G7" s="225">
        <f t="shared" ref="G7:G27" si="1">F7*E7</f>
        <v>0</v>
      </c>
      <c r="H7" s="311"/>
    </row>
    <row r="8" spans="1:8" ht="36.75" customHeight="1" x14ac:dyDescent="0.25">
      <c r="A8" s="362">
        <f t="shared" si="0"/>
        <v>3</v>
      </c>
      <c r="B8" s="351" t="s">
        <v>274</v>
      </c>
      <c r="C8" s="351" t="s">
        <v>344</v>
      </c>
      <c r="D8" s="352" t="s">
        <v>231</v>
      </c>
      <c r="E8" s="382">
        <v>1</v>
      </c>
      <c r="F8" s="386"/>
      <c r="G8" s="225">
        <f t="shared" si="1"/>
        <v>0</v>
      </c>
      <c r="H8" s="311"/>
    </row>
    <row r="9" spans="1:8" ht="27.75" customHeight="1" x14ac:dyDescent="0.25">
      <c r="A9" s="362">
        <f t="shared" si="0"/>
        <v>4</v>
      </c>
      <c r="B9" s="351" t="s">
        <v>345</v>
      </c>
      <c r="C9" s="351" t="s">
        <v>346</v>
      </c>
      <c r="D9" s="352" t="s">
        <v>231</v>
      </c>
      <c r="E9" s="382">
        <v>12</v>
      </c>
      <c r="F9" s="386"/>
      <c r="G9" s="225">
        <f t="shared" si="1"/>
        <v>0</v>
      </c>
      <c r="H9" s="311"/>
    </row>
    <row r="10" spans="1:8" ht="23.25" customHeight="1" x14ac:dyDescent="0.25">
      <c r="A10" s="362">
        <f t="shared" si="0"/>
        <v>5</v>
      </c>
      <c r="B10" s="351" t="s">
        <v>347</v>
      </c>
      <c r="C10" s="351" t="s">
        <v>348</v>
      </c>
      <c r="D10" s="352" t="s">
        <v>231</v>
      </c>
      <c r="E10" s="382">
        <v>1</v>
      </c>
      <c r="F10" s="386"/>
      <c r="G10" s="225">
        <f t="shared" si="1"/>
        <v>0</v>
      </c>
      <c r="H10" s="311"/>
    </row>
    <row r="11" spans="1:8" ht="32.25" customHeight="1" x14ac:dyDescent="0.25">
      <c r="A11" s="362">
        <f t="shared" si="0"/>
        <v>6</v>
      </c>
      <c r="B11" s="351" t="s">
        <v>264</v>
      </c>
      <c r="C11" s="351" t="s">
        <v>349</v>
      </c>
      <c r="D11" s="352" t="s">
        <v>231</v>
      </c>
      <c r="E11" s="382">
        <v>6</v>
      </c>
      <c r="F11" s="386"/>
      <c r="G11" s="225">
        <f t="shared" si="1"/>
        <v>0</v>
      </c>
      <c r="H11" s="311"/>
    </row>
    <row r="12" spans="1:8" ht="32.25" customHeight="1" x14ac:dyDescent="0.25">
      <c r="A12" s="362">
        <f t="shared" si="0"/>
        <v>7</v>
      </c>
      <c r="B12" s="351" t="s">
        <v>262</v>
      </c>
      <c r="C12" s="351" t="s">
        <v>350</v>
      </c>
      <c r="D12" s="352" t="s">
        <v>231</v>
      </c>
      <c r="E12" s="382">
        <v>12</v>
      </c>
      <c r="F12" s="386"/>
      <c r="G12" s="225">
        <f t="shared" si="1"/>
        <v>0</v>
      </c>
      <c r="H12" s="311"/>
    </row>
    <row r="13" spans="1:8" ht="32.25" customHeight="1" x14ac:dyDescent="0.25">
      <c r="A13" s="362">
        <f t="shared" si="0"/>
        <v>8</v>
      </c>
      <c r="B13" s="351" t="s">
        <v>263</v>
      </c>
      <c r="C13" s="351" t="s">
        <v>351</v>
      </c>
      <c r="D13" s="352" t="s">
        <v>231</v>
      </c>
      <c r="E13" s="382">
        <v>2</v>
      </c>
      <c r="F13" s="386"/>
      <c r="G13" s="225">
        <f t="shared" si="1"/>
        <v>0</v>
      </c>
      <c r="H13" s="311"/>
    </row>
    <row r="14" spans="1:8" ht="22.5" customHeight="1" x14ac:dyDescent="0.25">
      <c r="A14" s="362">
        <f t="shared" si="0"/>
        <v>9</v>
      </c>
      <c r="B14" s="351" t="s">
        <v>265</v>
      </c>
      <c r="C14" s="351" t="s">
        <v>352</v>
      </c>
      <c r="D14" s="352" t="s">
        <v>231</v>
      </c>
      <c r="E14" s="382">
        <v>2</v>
      </c>
      <c r="F14" s="386"/>
      <c r="G14" s="225">
        <f t="shared" si="1"/>
        <v>0</v>
      </c>
      <c r="H14" s="311"/>
    </row>
    <row r="15" spans="1:8" ht="33" customHeight="1" x14ac:dyDescent="0.25">
      <c r="A15" s="362">
        <f t="shared" si="0"/>
        <v>10</v>
      </c>
      <c r="B15" s="351" t="s">
        <v>266</v>
      </c>
      <c r="C15" s="351" t="s">
        <v>353</v>
      </c>
      <c r="D15" s="352" t="s">
        <v>231</v>
      </c>
      <c r="E15" s="382">
        <v>1</v>
      </c>
      <c r="F15" s="386"/>
      <c r="G15" s="225">
        <f t="shared" si="1"/>
        <v>0</v>
      </c>
      <c r="H15" s="311"/>
    </row>
    <row r="16" spans="1:8" ht="29.25" customHeight="1" x14ac:dyDescent="0.25">
      <c r="A16" s="362">
        <f t="shared" si="0"/>
        <v>11</v>
      </c>
      <c r="B16" s="351" t="s">
        <v>179</v>
      </c>
      <c r="C16" s="351" t="s">
        <v>354</v>
      </c>
      <c r="D16" s="352" t="s">
        <v>231</v>
      </c>
      <c r="E16" s="382">
        <v>1</v>
      </c>
      <c r="F16" s="386"/>
      <c r="G16" s="225">
        <f t="shared" si="1"/>
        <v>0</v>
      </c>
      <c r="H16" s="311"/>
    </row>
    <row r="17" spans="1:8" ht="27.75" customHeight="1" thickBot="1" x14ac:dyDescent="0.3">
      <c r="A17" s="408">
        <f t="shared" si="0"/>
        <v>12</v>
      </c>
      <c r="B17" s="404" t="s">
        <v>272</v>
      </c>
      <c r="C17" s="404" t="s">
        <v>355</v>
      </c>
      <c r="D17" s="401" t="s">
        <v>231</v>
      </c>
      <c r="E17" s="402">
        <v>1</v>
      </c>
      <c r="F17" s="416"/>
      <c r="G17" s="410">
        <f t="shared" si="1"/>
        <v>0</v>
      </c>
      <c r="H17" s="411"/>
    </row>
    <row r="18" spans="1:8" ht="27.75" customHeight="1" x14ac:dyDescent="0.25">
      <c r="A18" s="412">
        <f t="shared" si="0"/>
        <v>13</v>
      </c>
      <c r="B18" s="390" t="s">
        <v>273</v>
      </c>
      <c r="C18" s="390" t="s">
        <v>364</v>
      </c>
      <c r="D18" s="391" t="s">
        <v>234</v>
      </c>
      <c r="E18" s="417">
        <v>1.2</v>
      </c>
      <c r="F18" s="418"/>
      <c r="G18" s="414">
        <f t="shared" si="1"/>
        <v>0</v>
      </c>
      <c r="H18" s="415"/>
    </row>
    <row r="19" spans="1:8" ht="27.75" customHeight="1" x14ac:dyDescent="0.25">
      <c r="A19" s="362">
        <f t="shared" si="0"/>
        <v>14</v>
      </c>
      <c r="B19" s="351" t="s">
        <v>270</v>
      </c>
      <c r="C19" s="351" t="s">
        <v>365</v>
      </c>
      <c r="D19" s="352" t="s">
        <v>234</v>
      </c>
      <c r="E19" s="383">
        <v>1.5</v>
      </c>
      <c r="F19" s="387"/>
      <c r="G19" s="225">
        <f t="shared" si="1"/>
        <v>0</v>
      </c>
      <c r="H19" s="311"/>
    </row>
    <row r="20" spans="1:8" ht="27.75" customHeight="1" x14ac:dyDescent="0.25">
      <c r="A20" s="362">
        <f t="shared" si="0"/>
        <v>15</v>
      </c>
      <c r="B20" s="351" t="s">
        <v>276</v>
      </c>
      <c r="C20" s="351" t="s">
        <v>366</v>
      </c>
      <c r="D20" s="352" t="s">
        <v>231</v>
      </c>
      <c r="E20" s="382">
        <v>2</v>
      </c>
      <c r="F20" s="387"/>
      <c r="G20" s="225">
        <f t="shared" si="1"/>
        <v>0</v>
      </c>
      <c r="H20" s="311"/>
    </row>
    <row r="21" spans="1:8" s="178" customFormat="1" ht="23.25" customHeight="1" thickBot="1" x14ac:dyDescent="0.3">
      <c r="A21" s="363">
        <f t="shared" si="0"/>
        <v>16</v>
      </c>
      <c r="B21" s="364" t="s">
        <v>267</v>
      </c>
      <c r="C21" s="364" t="s">
        <v>232</v>
      </c>
      <c r="D21" s="365" t="s">
        <v>231</v>
      </c>
      <c r="E21" s="384">
        <v>3</v>
      </c>
      <c r="F21" s="388"/>
      <c r="G21" s="397">
        <f t="shared" si="1"/>
        <v>0</v>
      </c>
      <c r="H21" s="316"/>
    </row>
    <row r="22" spans="1:8" ht="54" customHeight="1" x14ac:dyDescent="0.25">
      <c r="A22" s="369">
        <f t="shared" si="0"/>
        <v>17</v>
      </c>
      <c r="B22" s="370" t="s">
        <v>268</v>
      </c>
      <c r="C22" s="370" t="s">
        <v>359</v>
      </c>
      <c r="D22" s="371" t="s">
        <v>233</v>
      </c>
      <c r="E22" s="381">
        <v>1</v>
      </c>
      <c r="F22" s="283"/>
      <c r="G22" s="398">
        <f t="shared" si="1"/>
        <v>0</v>
      </c>
      <c r="H22" s="321"/>
    </row>
    <row r="23" spans="1:8" ht="108.75" customHeight="1" x14ac:dyDescent="0.25">
      <c r="A23" s="362">
        <f t="shared" si="0"/>
        <v>18</v>
      </c>
      <c r="B23" s="351" t="s">
        <v>271</v>
      </c>
      <c r="C23" s="351" t="s">
        <v>360</v>
      </c>
      <c r="D23" s="352" t="s">
        <v>231</v>
      </c>
      <c r="E23" s="382">
        <v>1</v>
      </c>
      <c r="F23" s="387"/>
      <c r="G23" s="225">
        <f t="shared" si="1"/>
        <v>0</v>
      </c>
      <c r="H23" s="311"/>
    </row>
    <row r="24" spans="1:8" s="178" customFormat="1" ht="25.5" customHeight="1" x14ac:dyDescent="0.25">
      <c r="A24" s="362">
        <f t="shared" si="0"/>
        <v>19</v>
      </c>
      <c r="B24" s="351" t="s">
        <v>320</v>
      </c>
      <c r="C24" s="351" t="s">
        <v>321</v>
      </c>
      <c r="D24" s="352" t="s">
        <v>233</v>
      </c>
      <c r="E24" s="382">
        <v>1</v>
      </c>
      <c r="F24" s="387"/>
      <c r="G24" s="225">
        <f t="shared" si="1"/>
        <v>0</v>
      </c>
      <c r="H24" s="311"/>
    </row>
    <row r="25" spans="1:8" s="178" customFormat="1" ht="25.5" customHeight="1" x14ac:dyDescent="0.25">
      <c r="A25" s="362">
        <f t="shared" si="0"/>
        <v>20</v>
      </c>
      <c r="B25" s="351" t="s">
        <v>320</v>
      </c>
      <c r="C25" s="351" t="s">
        <v>361</v>
      </c>
      <c r="D25" s="352" t="s">
        <v>233</v>
      </c>
      <c r="E25" s="382">
        <v>1</v>
      </c>
      <c r="F25" s="387"/>
      <c r="G25" s="225">
        <f t="shared" si="1"/>
        <v>0</v>
      </c>
      <c r="H25" s="311"/>
    </row>
    <row r="26" spans="1:8" s="178" customFormat="1" ht="25.5" customHeight="1" x14ac:dyDescent="0.25">
      <c r="A26" s="362">
        <f t="shared" si="0"/>
        <v>21</v>
      </c>
      <c r="B26" s="351" t="s">
        <v>320</v>
      </c>
      <c r="C26" s="351" t="s">
        <v>362</v>
      </c>
      <c r="D26" s="352" t="s">
        <v>233</v>
      </c>
      <c r="E26" s="382">
        <v>1</v>
      </c>
      <c r="F26" s="387"/>
      <c r="G26" s="225">
        <f t="shared" si="1"/>
        <v>0</v>
      </c>
      <c r="H26" s="311"/>
    </row>
    <row r="27" spans="1:8" ht="61.5" customHeight="1" thickBot="1" x14ac:dyDescent="0.3">
      <c r="A27" s="363">
        <f t="shared" si="0"/>
        <v>22</v>
      </c>
      <c r="B27" s="364" t="s">
        <v>322</v>
      </c>
      <c r="C27" s="364" t="s">
        <v>363</v>
      </c>
      <c r="D27" s="365" t="s">
        <v>233</v>
      </c>
      <c r="E27" s="384">
        <v>1</v>
      </c>
      <c r="F27" s="388"/>
      <c r="G27" s="397">
        <f t="shared" si="1"/>
        <v>0</v>
      </c>
      <c r="H27" s="316"/>
    </row>
    <row r="28" spans="1:8" ht="24.9" customHeight="1" thickBot="1" x14ac:dyDescent="0.3">
      <c r="A28" s="227"/>
      <c r="B28" s="293"/>
      <c r="C28" s="293"/>
      <c r="D28" s="227"/>
      <c r="E28" s="227"/>
      <c r="F28" s="228" t="s">
        <v>12</v>
      </c>
      <c r="G28" s="301">
        <f>SUM(G6:G27)</f>
        <v>0</v>
      </c>
      <c r="H28" s="393"/>
    </row>
    <row r="29" spans="1:8" ht="24.9" customHeight="1" x14ac:dyDescent="0.25">
      <c r="A29" s="586" t="s">
        <v>249</v>
      </c>
      <c r="B29" s="587"/>
      <c r="C29" s="588"/>
      <c r="D29" s="227"/>
      <c r="E29" s="227"/>
      <c r="F29" s="228" t="s">
        <v>163</v>
      </c>
      <c r="G29" s="230"/>
      <c r="H29" s="393"/>
    </row>
    <row r="30" spans="1:8" ht="24.9" customHeight="1" x14ac:dyDescent="0.25">
      <c r="A30" s="589"/>
      <c r="B30" s="590"/>
      <c r="C30" s="591"/>
      <c r="D30" s="227"/>
      <c r="E30" s="227"/>
      <c r="F30" s="228" t="s">
        <v>36</v>
      </c>
      <c r="G30" s="230"/>
      <c r="H30" s="393"/>
    </row>
    <row r="31" spans="1:8" ht="24.9" customHeight="1" x14ac:dyDescent="0.25">
      <c r="A31" s="589"/>
      <c r="B31" s="590"/>
      <c r="C31" s="591"/>
      <c r="D31" s="231"/>
      <c r="E31" s="231"/>
      <c r="F31" s="228" t="s">
        <v>62</v>
      </c>
      <c r="G31" s="230"/>
      <c r="H31" s="393"/>
    </row>
    <row r="32" spans="1:8" ht="24.9" customHeight="1" thickBot="1" x14ac:dyDescent="0.3">
      <c r="A32" s="589"/>
      <c r="B32" s="590"/>
      <c r="C32" s="591"/>
      <c r="D32" s="231"/>
      <c r="E32" s="231"/>
      <c r="F32" s="228" t="s">
        <v>14</v>
      </c>
      <c r="G32" s="302">
        <f>SUM(G31,G30,G29,G28)</f>
        <v>0</v>
      </c>
      <c r="H32" s="393"/>
    </row>
    <row r="33" spans="1:8" ht="13.8" thickBot="1" x14ac:dyDescent="0.3">
      <c r="A33" s="592"/>
      <c r="B33" s="593"/>
      <c r="C33" s="594"/>
      <c r="D33" s="226"/>
      <c r="E33" s="226"/>
      <c r="F33" s="226"/>
      <c r="G33" s="226"/>
      <c r="H33" s="226"/>
    </row>
    <row r="34" spans="1:8" x14ac:dyDescent="0.25">
      <c r="A34" s="226"/>
      <c r="B34" s="226"/>
      <c r="C34" s="226"/>
      <c r="D34" s="226"/>
      <c r="E34" s="233" t="s">
        <v>167</v>
      </c>
      <c r="F34" s="226"/>
      <c r="G34" s="226"/>
      <c r="H34" s="226"/>
    </row>
  </sheetData>
  <protectedRanges>
    <protectedRange sqref="G29:G31" name="Range1_2_1" securityDescriptor="O:WDG:WDD:(A;;CC;;;LG)"/>
  </protectedRanges>
  <mergeCells count="3">
    <mergeCell ref="B3:C3"/>
    <mergeCell ref="A29:C33"/>
    <mergeCell ref="F4:G4"/>
  </mergeCells>
  <pageMargins left="0.7" right="0.7" top="0.75" bottom="0.75" header="0.3" footer="0.3"/>
  <pageSetup scale="86" fitToHeight="2" orientation="landscape"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110F8-F993-444B-B6A7-1E89521B37F1}">
  <sheetPr>
    <pageSetUpPr fitToPage="1"/>
  </sheetPr>
  <dimension ref="A1:H35"/>
  <sheetViews>
    <sheetView view="pageBreakPreview" topLeftCell="A24" zoomScaleNormal="100" zoomScaleSheetLayoutView="100" workbookViewId="0">
      <selection activeCell="C27" sqref="C27"/>
    </sheetView>
  </sheetViews>
  <sheetFormatPr defaultRowHeight="13.2" x14ac:dyDescent="0.25"/>
  <cols>
    <col min="2" max="2" width="27.44140625" customWidth="1"/>
    <col min="3" max="3" width="43.44140625" customWidth="1"/>
    <col min="5" max="5" width="10.6640625" customWidth="1"/>
    <col min="6" max="6" width="14.88671875" customWidth="1"/>
    <col min="7" max="7" width="15.33203125" customWidth="1"/>
    <col min="8" max="8" width="13.5546875" customWidth="1"/>
  </cols>
  <sheetData>
    <row r="1" spans="1:8" ht="23.25" customHeight="1" thickBot="1" x14ac:dyDescent="0.3">
      <c r="A1" s="184" t="s">
        <v>254</v>
      </c>
      <c r="B1" s="182"/>
      <c r="C1" s="183"/>
      <c r="D1" s="183"/>
      <c r="E1" s="180"/>
      <c r="F1" s="180"/>
      <c r="G1" s="181"/>
    </row>
    <row r="3" spans="1:8" ht="21.75" customHeight="1" x14ac:dyDescent="0.25">
      <c r="A3" s="357">
        <v>3</v>
      </c>
      <c r="B3" s="595" t="s">
        <v>244</v>
      </c>
      <c r="C3" s="595"/>
      <c r="D3" s="400" t="s">
        <v>135</v>
      </c>
      <c r="E3" s="359">
        <v>2000</v>
      </c>
      <c r="F3" s="360">
        <f>G33</f>
        <v>0</v>
      </c>
      <c r="G3" s="360">
        <f>E3*F3</f>
        <v>0</v>
      </c>
      <c r="H3" s="226"/>
    </row>
    <row r="4" spans="1:8" ht="15.6" thickBot="1" x14ac:dyDescent="0.3">
      <c r="A4" s="343"/>
      <c r="B4" s="344"/>
      <c r="C4" s="344"/>
      <c r="D4" s="218"/>
      <c r="E4" s="344"/>
      <c r="F4" s="600" t="s">
        <v>35</v>
      </c>
      <c r="G4" s="601"/>
      <c r="H4" s="226"/>
    </row>
    <row r="5" spans="1:8" ht="27" thickBot="1" x14ac:dyDescent="0.3">
      <c r="A5" s="375" t="s">
        <v>105</v>
      </c>
      <c r="B5" s="399" t="s">
        <v>259</v>
      </c>
      <c r="C5" s="399" t="s">
        <v>260</v>
      </c>
      <c r="D5" s="377" t="s">
        <v>61</v>
      </c>
      <c r="E5" s="407" t="s">
        <v>139</v>
      </c>
      <c r="F5" s="379" t="s">
        <v>5</v>
      </c>
      <c r="G5" s="379" t="s">
        <v>11</v>
      </c>
      <c r="H5" s="325" t="s">
        <v>306</v>
      </c>
    </row>
    <row r="6" spans="1:8" ht="52.8" x14ac:dyDescent="0.25">
      <c r="A6" s="369">
        <f>ROW()-5</f>
        <v>1</v>
      </c>
      <c r="B6" s="370" t="s">
        <v>261</v>
      </c>
      <c r="C6" s="370" t="s">
        <v>230</v>
      </c>
      <c r="D6" s="371" t="s">
        <v>231</v>
      </c>
      <c r="E6" s="372">
        <v>3</v>
      </c>
      <c r="F6" s="406"/>
      <c r="G6" s="398">
        <f>F6*E6</f>
        <v>0</v>
      </c>
      <c r="H6" s="321"/>
    </row>
    <row r="7" spans="1:8" ht="31.8" customHeight="1" x14ac:dyDescent="0.25">
      <c r="A7" s="362">
        <f t="shared" ref="A7:A28" si="0">ROW()-5</f>
        <v>2</v>
      </c>
      <c r="B7" s="351" t="s">
        <v>274</v>
      </c>
      <c r="C7" s="351" t="s">
        <v>344</v>
      </c>
      <c r="D7" s="352" t="s">
        <v>231</v>
      </c>
      <c r="E7" s="353">
        <v>1</v>
      </c>
      <c r="F7" s="355"/>
      <c r="G7" s="225">
        <f t="shared" ref="G7:G28" si="1">F7*E7</f>
        <v>0</v>
      </c>
      <c r="H7" s="311"/>
    </row>
    <row r="8" spans="1:8" ht="39.6" x14ac:dyDescent="0.25">
      <c r="A8" s="362">
        <f t="shared" si="0"/>
        <v>3</v>
      </c>
      <c r="B8" s="351" t="s">
        <v>261</v>
      </c>
      <c r="C8" s="351" t="s">
        <v>341</v>
      </c>
      <c r="D8" s="352" t="s">
        <v>231</v>
      </c>
      <c r="E8" s="353">
        <v>5</v>
      </c>
      <c r="F8" s="279"/>
      <c r="G8" s="225">
        <f t="shared" si="1"/>
        <v>0</v>
      </c>
      <c r="H8" s="311"/>
    </row>
    <row r="9" spans="1:8" ht="23.25" customHeight="1" x14ac:dyDescent="0.25">
      <c r="A9" s="362">
        <f t="shared" si="0"/>
        <v>4</v>
      </c>
      <c r="B9" s="351" t="s">
        <v>367</v>
      </c>
      <c r="C9" s="351" t="s">
        <v>368</v>
      </c>
      <c r="D9" s="352" t="s">
        <v>231</v>
      </c>
      <c r="E9" s="353">
        <v>1</v>
      </c>
      <c r="F9" s="356"/>
      <c r="G9" s="225">
        <f t="shared" si="1"/>
        <v>0</v>
      </c>
      <c r="H9" s="311"/>
    </row>
    <row r="10" spans="1:8" ht="27.75" customHeight="1" x14ac:dyDescent="0.25">
      <c r="A10" s="362">
        <f t="shared" si="0"/>
        <v>5</v>
      </c>
      <c r="B10" s="351" t="s">
        <v>369</v>
      </c>
      <c r="C10" s="351" t="s">
        <v>370</v>
      </c>
      <c r="D10" s="352" t="s">
        <v>231</v>
      </c>
      <c r="E10" s="353">
        <v>12</v>
      </c>
      <c r="F10" s="356"/>
      <c r="G10" s="225">
        <f t="shared" si="1"/>
        <v>0</v>
      </c>
      <c r="H10" s="311"/>
    </row>
    <row r="11" spans="1:8" ht="36" customHeight="1" x14ac:dyDescent="0.25">
      <c r="A11" s="362">
        <f t="shared" si="0"/>
        <v>6</v>
      </c>
      <c r="B11" s="351" t="s">
        <v>264</v>
      </c>
      <c r="C11" s="351" t="s">
        <v>349</v>
      </c>
      <c r="D11" s="352" t="s">
        <v>231</v>
      </c>
      <c r="E11" s="353">
        <v>6</v>
      </c>
      <c r="F11" s="356"/>
      <c r="G11" s="225">
        <f t="shared" si="1"/>
        <v>0</v>
      </c>
      <c r="H11" s="311"/>
    </row>
    <row r="12" spans="1:8" ht="32.4" customHeight="1" x14ac:dyDescent="0.25">
      <c r="A12" s="362">
        <f t="shared" si="0"/>
        <v>7</v>
      </c>
      <c r="B12" s="351" t="s">
        <v>262</v>
      </c>
      <c r="C12" s="351" t="s">
        <v>350</v>
      </c>
      <c r="D12" s="352" t="s">
        <v>231</v>
      </c>
      <c r="E12" s="353">
        <v>12</v>
      </c>
      <c r="F12" s="356"/>
      <c r="G12" s="225">
        <f t="shared" si="1"/>
        <v>0</v>
      </c>
      <c r="H12" s="311"/>
    </row>
    <row r="13" spans="1:8" ht="31.2" customHeight="1" x14ac:dyDescent="0.25">
      <c r="A13" s="362">
        <f t="shared" si="0"/>
        <v>8</v>
      </c>
      <c r="B13" s="351" t="s">
        <v>263</v>
      </c>
      <c r="C13" s="351" t="s">
        <v>351</v>
      </c>
      <c r="D13" s="352" t="s">
        <v>231</v>
      </c>
      <c r="E13" s="353">
        <v>2</v>
      </c>
      <c r="F13" s="356"/>
      <c r="G13" s="225">
        <f t="shared" si="1"/>
        <v>0</v>
      </c>
      <c r="H13" s="311"/>
    </row>
    <row r="14" spans="1:8" ht="16.2" customHeight="1" x14ac:dyDescent="0.25">
      <c r="A14" s="362">
        <f t="shared" si="0"/>
        <v>9</v>
      </c>
      <c r="B14" s="351" t="s">
        <v>265</v>
      </c>
      <c r="C14" s="351" t="s">
        <v>352</v>
      </c>
      <c r="D14" s="352" t="s">
        <v>231</v>
      </c>
      <c r="E14" s="353">
        <v>2</v>
      </c>
      <c r="F14" s="356"/>
      <c r="G14" s="225">
        <f t="shared" si="1"/>
        <v>0</v>
      </c>
      <c r="H14" s="311"/>
    </row>
    <row r="15" spans="1:8" ht="33" customHeight="1" x14ac:dyDescent="0.25">
      <c r="A15" s="362">
        <f t="shared" si="0"/>
        <v>10</v>
      </c>
      <c r="B15" s="351" t="s">
        <v>266</v>
      </c>
      <c r="C15" s="351" t="s">
        <v>353</v>
      </c>
      <c r="D15" s="352" t="s">
        <v>231</v>
      </c>
      <c r="E15" s="353">
        <v>1</v>
      </c>
      <c r="F15" s="356"/>
      <c r="G15" s="225">
        <f t="shared" si="1"/>
        <v>0</v>
      </c>
      <c r="H15" s="311"/>
    </row>
    <row r="16" spans="1:8" ht="29.25" customHeight="1" x14ac:dyDescent="0.25">
      <c r="A16" s="362">
        <f t="shared" si="0"/>
        <v>11</v>
      </c>
      <c r="B16" s="351" t="s">
        <v>179</v>
      </c>
      <c r="C16" s="351" t="s">
        <v>354</v>
      </c>
      <c r="D16" s="352" t="s">
        <v>231</v>
      </c>
      <c r="E16" s="353">
        <v>1</v>
      </c>
      <c r="F16" s="356"/>
      <c r="G16" s="225">
        <f t="shared" si="1"/>
        <v>0</v>
      </c>
      <c r="H16" s="311"/>
    </row>
    <row r="17" spans="1:8" ht="35.25" customHeight="1" thickBot="1" x14ac:dyDescent="0.3">
      <c r="A17" s="408">
        <f t="shared" si="0"/>
        <v>12</v>
      </c>
      <c r="B17" s="404" t="s">
        <v>272</v>
      </c>
      <c r="C17" s="404" t="s">
        <v>355</v>
      </c>
      <c r="D17" s="401" t="s">
        <v>231</v>
      </c>
      <c r="E17" s="405">
        <v>1</v>
      </c>
      <c r="F17" s="409"/>
      <c r="G17" s="410">
        <f t="shared" si="1"/>
        <v>0</v>
      </c>
      <c r="H17" s="411"/>
    </row>
    <row r="18" spans="1:8" ht="26.4" x14ac:dyDescent="0.25">
      <c r="A18" s="412">
        <f t="shared" si="0"/>
        <v>13</v>
      </c>
      <c r="B18" s="390" t="s">
        <v>273</v>
      </c>
      <c r="C18" s="390" t="s">
        <v>356</v>
      </c>
      <c r="D18" s="391" t="s">
        <v>234</v>
      </c>
      <c r="E18" s="392">
        <v>3</v>
      </c>
      <c r="F18" s="413"/>
      <c r="G18" s="414">
        <f t="shared" si="1"/>
        <v>0</v>
      </c>
      <c r="H18" s="415"/>
    </row>
    <row r="19" spans="1:8" ht="18.600000000000001" customHeight="1" x14ac:dyDescent="0.25">
      <c r="A19" s="362">
        <f t="shared" si="0"/>
        <v>14</v>
      </c>
      <c r="B19" s="351" t="s">
        <v>270</v>
      </c>
      <c r="C19" s="351" t="s">
        <v>357</v>
      </c>
      <c r="D19" s="352" t="s">
        <v>234</v>
      </c>
      <c r="E19" s="353">
        <v>2</v>
      </c>
      <c r="F19" s="356"/>
      <c r="G19" s="225">
        <f t="shared" si="1"/>
        <v>0</v>
      </c>
      <c r="H19" s="311"/>
    </row>
    <row r="20" spans="1:8" x14ac:dyDescent="0.25">
      <c r="A20" s="362">
        <f t="shared" si="0"/>
        <v>15</v>
      </c>
      <c r="B20" s="351" t="s">
        <v>276</v>
      </c>
      <c r="C20" s="351" t="s">
        <v>358</v>
      </c>
      <c r="D20" s="352" t="s">
        <v>231</v>
      </c>
      <c r="E20" s="353">
        <v>2</v>
      </c>
      <c r="F20" s="356"/>
      <c r="G20" s="225">
        <f t="shared" si="1"/>
        <v>0</v>
      </c>
      <c r="H20" s="311"/>
    </row>
    <row r="21" spans="1:8" ht="26.4" x14ac:dyDescent="0.25">
      <c r="A21" s="362">
        <f t="shared" si="0"/>
        <v>16</v>
      </c>
      <c r="B21" s="256" t="s">
        <v>151</v>
      </c>
      <c r="C21" s="256" t="s">
        <v>152</v>
      </c>
      <c r="D21" s="222" t="s">
        <v>144</v>
      </c>
      <c r="E21" s="222">
        <v>4</v>
      </c>
      <c r="F21" s="356"/>
      <c r="G21" s="225">
        <f t="shared" si="1"/>
        <v>0</v>
      </c>
      <c r="H21" s="311"/>
    </row>
    <row r="22" spans="1:8" s="178" customFormat="1" ht="23.25" customHeight="1" thickBot="1" x14ac:dyDescent="0.3">
      <c r="A22" s="363">
        <f t="shared" si="0"/>
        <v>17</v>
      </c>
      <c r="B22" s="364" t="s">
        <v>267</v>
      </c>
      <c r="C22" s="364" t="s">
        <v>232</v>
      </c>
      <c r="D22" s="365" t="s">
        <v>231</v>
      </c>
      <c r="E22" s="366">
        <v>3</v>
      </c>
      <c r="F22" s="367"/>
      <c r="G22" s="397">
        <f t="shared" si="1"/>
        <v>0</v>
      </c>
      <c r="H22" s="316"/>
    </row>
    <row r="23" spans="1:8" ht="26.4" x14ac:dyDescent="0.25">
      <c r="A23" s="369">
        <f t="shared" si="0"/>
        <v>18</v>
      </c>
      <c r="B23" s="370" t="s">
        <v>268</v>
      </c>
      <c r="C23" s="370" t="s">
        <v>359</v>
      </c>
      <c r="D23" s="371" t="s">
        <v>233</v>
      </c>
      <c r="E23" s="372">
        <v>1</v>
      </c>
      <c r="F23" s="373"/>
      <c r="G23" s="398">
        <f t="shared" si="1"/>
        <v>0</v>
      </c>
      <c r="H23" s="321"/>
    </row>
    <row r="24" spans="1:8" ht="114" customHeight="1" x14ac:dyDescent="0.25">
      <c r="A24" s="362">
        <f t="shared" si="0"/>
        <v>19</v>
      </c>
      <c r="B24" s="351" t="s">
        <v>271</v>
      </c>
      <c r="C24" s="351" t="s">
        <v>360</v>
      </c>
      <c r="D24" s="352" t="s">
        <v>231</v>
      </c>
      <c r="E24" s="353">
        <v>1</v>
      </c>
      <c r="F24" s="356"/>
      <c r="G24" s="225">
        <f t="shared" si="1"/>
        <v>0</v>
      </c>
      <c r="H24" s="311"/>
    </row>
    <row r="25" spans="1:8" s="178" customFormat="1" ht="19.2" customHeight="1" x14ac:dyDescent="0.25">
      <c r="A25" s="362">
        <f t="shared" si="0"/>
        <v>20</v>
      </c>
      <c r="B25" s="351" t="s">
        <v>269</v>
      </c>
      <c r="C25" s="351" t="s">
        <v>371</v>
      </c>
      <c r="D25" s="352" t="s">
        <v>233</v>
      </c>
      <c r="E25" s="353">
        <v>2</v>
      </c>
      <c r="F25" s="356"/>
      <c r="G25" s="225">
        <f t="shared" si="1"/>
        <v>0</v>
      </c>
      <c r="H25" s="311"/>
    </row>
    <row r="26" spans="1:8" s="178" customFormat="1" ht="19.2" customHeight="1" x14ac:dyDescent="0.25">
      <c r="A26" s="362">
        <f t="shared" si="0"/>
        <v>21</v>
      </c>
      <c r="B26" s="351" t="s">
        <v>269</v>
      </c>
      <c r="C26" s="351" t="s">
        <v>372</v>
      </c>
      <c r="D26" s="352" t="s">
        <v>233</v>
      </c>
      <c r="E26" s="353">
        <v>1</v>
      </c>
      <c r="F26" s="356"/>
      <c r="G26" s="225">
        <f t="shared" si="1"/>
        <v>0</v>
      </c>
      <c r="H26" s="311"/>
    </row>
    <row r="27" spans="1:8" s="178" customFormat="1" ht="19.2" customHeight="1" x14ac:dyDescent="0.25">
      <c r="A27" s="362">
        <f t="shared" si="0"/>
        <v>22</v>
      </c>
      <c r="B27" s="351" t="s">
        <v>269</v>
      </c>
      <c r="C27" s="351" t="s">
        <v>373</v>
      </c>
      <c r="D27" s="352" t="s">
        <v>233</v>
      </c>
      <c r="E27" s="353">
        <v>1</v>
      </c>
      <c r="F27" s="356"/>
      <c r="G27" s="225">
        <f t="shared" si="1"/>
        <v>0</v>
      </c>
      <c r="H27" s="311"/>
    </row>
    <row r="28" spans="1:8" ht="40.200000000000003" thickBot="1" x14ac:dyDescent="0.3">
      <c r="A28" s="363">
        <f t="shared" si="0"/>
        <v>23</v>
      </c>
      <c r="B28" s="364" t="s">
        <v>322</v>
      </c>
      <c r="C28" s="364" t="s">
        <v>363</v>
      </c>
      <c r="D28" s="365" t="s">
        <v>233</v>
      </c>
      <c r="E28" s="366">
        <v>1</v>
      </c>
      <c r="F28" s="367"/>
      <c r="G28" s="397">
        <f t="shared" si="1"/>
        <v>0</v>
      </c>
      <c r="H28" s="316"/>
    </row>
    <row r="29" spans="1:8" ht="24.9" customHeight="1" thickBot="1" x14ac:dyDescent="0.3">
      <c r="A29" s="227"/>
      <c r="B29" s="293"/>
      <c r="C29" s="293"/>
      <c r="D29" s="227"/>
      <c r="E29" s="227"/>
      <c r="F29" s="228" t="s">
        <v>12</v>
      </c>
      <c r="G29" s="301">
        <f>SUM(G6:G28)</f>
        <v>0</v>
      </c>
      <c r="H29" s="393"/>
    </row>
    <row r="30" spans="1:8" ht="24.9" customHeight="1" x14ac:dyDescent="0.25">
      <c r="A30" s="586" t="s">
        <v>249</v>
      </c>
      <c r="B30" s="587"/>
      <c r="C30" s="588"/>
      <c r="D30" s="227"/>
      <c r="E30" s="227"/>
      <c r="F30" s="228" t="s">
        <v>163</v>
      </c>
      <c r="G30" s="230"/>
      <c r="H30" s="393"/>
    </row>
    <row r="31" spans="1:8" ht="24.9" customHeight="1" x14ac:dyDescent="0.25">
      <c r="A31" s="589"/>
      <c r="B31" s="590"/>
      <c r="C31" s="591"/>
      <c r="D31" s="227"/>
      <c r="E31" s="227"/>
      <c r="F31" s="228" t="s">
        <v>36</v>
      </c>
      <c r="G31" s="230"/>
      <c r="H31" s="393"/>
    </row>
    <row r="32" spans="1:8" ht="24.9" customHeight="1" x14ac:dyDescent="0.25">
      <c r="A32" s="589"/>
      <c r="B32" s="590"/>
      <c r="C32" s="591"/>
      <c r="D32" s="231"/>
      <c r="E32" s="231"/>
      <c r="F32" s="228" t="s">
        <v>62</v>
      </c>
      <c r="G32" s="230"/>
      <c r="H32" s="393"/>
    </row>
    <row r="33" spans="1:8" ht="24.9" customHeight="1" thickBot="1" x14ac:dyDescent="0.3">
      <c r="A33" s="589"/>
      <c r="B33" s="590"/>
      <c r="C33" s="591"/>
      <c r="D33" s="231"/>
      <c r="E33" s="231"/>
      <c r="F33" s="228" t="s">
        <v>14</v>
      </c>
      <c r="G33" s="302">
        <f>SUM(G29:G32)</f>
        <v>0</v>
      </c>
      <c r="H33" s="393"/>
    </row>
    <row r="34" spans="1:8" ht="13.8" thickBot="1" x14ac:dyDescent="0.3">
      <c r="A34" s="592"/>
      <c r="B34" s="593"/>
      <c r="C34" s="594"/>
      <c r="D34" s="226"/>
      <c r="E34" s="226"/>
      <c r="F34" s="226"/>
      <c r="G34" s="226"/>
      <c r="H34" s="226"/>
    </row>
    <row r="35" spans="1:8" x14ac:dyDescent="0.25">
      <c r="A35" s="226"/>
      <c r="B35" s="226"/>
      <c r="C35" s="226"/>
      <c r="D35" s="226"/>
      <c r="E35" s="233" t="s">
        <v>167</v>
      </c>
      <c r="F35" s="226"/>
      <c r="G35" s="226"/>
      <c r="H35" s="226"/>
    </row>
  </sheetData>
  <protectedRanges>
    <protectedRange sqref="G30:G32" name="Range1_2_1" securityDescriptor="O:WDG:WDD:(A;;CC;;;LG)"/>
  </protectedRanges>
  <mergeCells count="3">
    <mergeCell ref="B3:C3"/>
    <mergeCell ref="A30:C34"/>
    <mergeCell ref="F4:G4"/>
  </mergeCells>
  <pageMargins left="0.7" right="0.7" top="0.75" bottom="0.75" header="0.3" footer="0.3"/>
  <pageSetup scale="87" fitToHeight="0" orientation="landscape" horizontalDpi="4294967295" verticalDpi="4294967295" r:id="rId1"/>
  <rowBreaks count="1" manualBreakCount="1">
    <brk id="22" max="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3A38D-596A-47C7-A6CD-473538CAB5B7}">
  <sheetPr>
    <pageSetUpPr fitToPage="1"/>
  </sheetPr>
  <dimension ref="A1:H35"/>
  <sheetViews>
    <sheetView view="pageBreakPreview" zoomScaleNormal="100" zoomScaleSheetLayoutView="100" workbookViewId="0">
      <selection activeCell="F4" sqref="F4:G4"/>
    </sheetView>
  </sheetViews>
  <sheetFormatPr defaultRowHeight="13.2" x14ac:dyDescent="0.25"/>
  <cols>
    <col min="2" max="2" width="32.6640625" customWidth="1"/>
    <col min="3" max="3" width="38.88671875" customWidth="1"/>
    <col min="6" max="6" width="15.88671875" customWidth="1"/>
    <col min="7" max="7" width="16" customWidth="1"/>
    <col min="8" max="8" width="13.5546875" customWidth="1"/>
  </cols>
  <sheetData>
    <row r="1" spans="1:8" ht="18.600000000000001" customHeight="1" thickBot="1" x14ac:dyDescent="0.3">
      <c r="A1" s="184" t="s">
        <v>254</v>
      </c>
      <c r="B1" s="182"/>
      <c r="C1" s="183"/>
      <c r="D1" s="183"/>
      <c r="E1" s="180"/>
      <c r="F1" s="180"/>
      <c r="G1" s="181"/>
    </row>
    <row r="2" spans="1:8" ht="13.8" thickBot="1" x14ac:dyDescent="0.3"/>
    <row r="3" spans="1:8" ht="13.8" thickBot="1" x14ac:dyDescent="0.3">
      <c r="A3" s="299">
        <v>4</v>
      </c>
      <c r="B3" s="602" t="s">
        <v>408</v>
      </c>
      <c r="C3" s="603"/>
      <c r="D3" s="300" t="s">
        <v>135</v>
      </c>
      <c r="E3" s="267">
        <v>2000</v>
      </c>
      <c r="F3" s="267">
        <f>G33</f>
        <v>0</v>
      </c>
      <c r="G3" s="269">
        <f>E3*F3</f>
        <v>0</v>
      </c>
      <c r="H3" s="226"/>
    </row>
    <row r="4" spans="1:8" ht="13.8" thickBot="1" x14ac:dyDescent="0.3">
      <c r="A4" s="239"/>
      <c r="B4" s="240"/>
      <c r="C4" s="240"/>
      <c r="D4" s="241"/>
      <c r="E4" s="241"/>
      <c r="F4" s="596" t="s">
        <v>35</v>
      </c>
      <c r="G4" s="597"/>
      <c r="H4" s="226"/>
    </row>
    <row r="5" spans="1:8" ht="27" thickBot="1" x14ac:dyDescent="0.3">
      <c r="A5" s="375" t="s">
        <v>105</v>
      </c>
      <c r="B5" s="399" t="s">
        <v>259</v>
      </c>
      <c r="C5" s="399" t="s">
        <v>260</v>
      </c>
      <c r="D5" s="377" t="s">
        <v>61</v>
      </c>
      <c r="E5" s="378" t="s">
        <v>139</v>
      </c>
      <c r="F5" s="385" t="s">
        <v>5</v>
      </c>
      <c r="G5" s="379" t="s">
        <v>11</v>
      </c>
      <c r="H5" s="325" t="s">
        <v>306</v>
      </c>
    </row>
    <row r="6" spans="1:8" ht="52.8" x14ac:dyDescent="0.25">
      <c r="A6" s="369">
        <f>ROW()-5</f>
        <v>1</v>
      </c>
      <c r="B6" s="370" t="s">
        <v>261</v>
      </c>
      <c r="C6" s="370" t="s">
        <v>230</v>
      </c>
      <c r="D6" s="371" t="s">
        <v>231</v>
      </c>
      <c r="E6" s="381">
        <v>3</v>
      </c>
      <c r="F6" s="422"/>
      <c r="G6" s="398">
        <f>F6*E6</f>
        <v>0</v>
      </c>
      <c r="H6" s="321"/>
    </row>
    <row r="7" spans="1:8" ht="26.4" x14ac:dyDescent="0.25">
      <c r="A7" s="362">
        <f t="shared" ref="A7:A28" si="0">ROW()-5</f>
        <v>2</v>
      </c>
      <c r="B7" s="351" t="s">
        <v>274</v>
      </c>
      <c r="C7" s="351" t="s">
        <v>344</v>
      </c>
      <c r="D7" s="352" t="s">
        <v>231</v>
      </c>
      <c r="E7" s="382">
        <v>1</v>
      </c>
      <c r="F7" s="386"/>
      <c r="G7" s="225">
        <f t="shared" ref="G7:G28" si="1">F7*E7</f>
        <v>0</v>
      </c>
      <c r="H7" s="311"/>
    </row>
    <row r="8" spans="1:8" ht="39.6" x14ac:dyDescent="0.25">
      <c r="A8" s="362">
        <f t="shared" si="0"/>
        <v>3</v>
      </c>
      <c r="B8" s="351" t="s">
        <v>261</v>
      </c>
      <c r="C8" s="351" t="s">
        <v>341</v>
      </c>
      <c r="D8" s="352" t="s">
        <v>231</v>
      </c>
      <c r="E8" s="382">
        <v>5</v>
      </c>
      <c r="F8" s="288"/>
      <c r="G8" s="225">
        <f t="shared" si="1"/>
        <v>0</v>
      </c>
      <c r="H8" s="311"/>
    </row>
    <row r="9" spans="1:8" ht="19.2" customHeight="1" x14ac:dyDescent="0.25">
      <c r="A9" s="362">
        <f t="shared" si="0"/>
        <v>4</v>
      </c>
      <c r="B9" s="351" t="s">
        <v>367</v>
      </c>
      <c r="C9" s="351" t="s">
        <v>368</v>
      </c>
      <c r="D9" s="352" t="s">
        <v>231</v>
      </c>
      <c r="E9" s="382">
        <v>1</v>
      </c>
      <c r="F9" s="387"/>
      <c r="G9" s="225">
        <f t="shared" si="1"/>
        <v>0</v>
      </c>
      <c r="H9" s="311"/>
    </row>
    <row r="10" spans="1:8" ht="18" customHeight="1" x14ac:dyDescent="0.25">
      <c r="A10" s="362">
        <f t="shared" si="0"/>
        <v>5</v>
      </c>
      <c r="B10" s="351" t="s">
        <v>369</v>
      </c>
      <c r="C10" s="351" t="s">
        <v>370</v>
      </c>
      <c r="D10" s="352" t="s">
        <v>231</v>
      </c>
      <c r="E10" s="382">
        <v>12</v>
      </c>
      <c r="F10" s="387"/>
      <c r="G10" s="225">
        <f t="shared" si="1"/>
        <v>0</v>
      </c>
      <c r="H10" s="311"/>
    </row>
    <row r="11" spans="1:8" ht="26.4" x14ac:dyDescent="0.25">
      <c r="A11" s="362">
        <f t="shared" si="0"/>
        <v>6</v>
      </c>
      <c r="B11" s="351" t="s">
        <v>264</v>
      </c>
      <c r="C11" s="351" t="s">
        <v>349</v>
      </c>
      <c r="D11" s="352" t="s">
        <v>231</v>
      </c>
      <c r="E11" s="382">
        <v>6</v>
      </c>
      <c r="F11" s="387"/>
      <c r="G11" s="225">
        <f t="shared" si="1"/>
        <v>0</v>
      </c>
      <c r="H11" s="311"/>
    </row>
    <row r="12" spans="1:8" ht="26.4" x14ac:dyDescent="0.25">
      <c r="A12" s="362">
        <f t="shared" si="0"/>
        <v>7</v>
      </c>
      <c r="B12" s="351" t="s">
        <v>262</v>
      </c>
      <c r="C12" s="351" t="s">
        <v>350</v>
      </c>
      <c r="D12" s="352" t="s">
        <v>231</v>
      </c>
      <c r="E12" s="382">
        <v>12</v>
      </c>
      <c r="F12" s="387"/>
      <c r="G12" s="225">
        <f t="shared" si="1"/>
        <v>0</v>
      </c>
      <c r="H12" s="311"/>
    </row>
    <row r="13" spans="1:8" ht="26.4" x14ac:dyDescent="0.25">
      <c r="A13" s="362">
        <f t="shared" si="0"/>
        <v>8</v>
      </c>
      <c r="B13" s="351" t="s">
        <v>263</v>
      </c>
      <c r="C13" s="351" t="s">
        <v>351</v>
      </c>
      <c r="D13" s="352" t="s">
        <v>231</v>
      </c>
      <c r="E13" s="382">
        <v>2</v>
      </c>
      <c r="F13" s="387"/>
      <c r="G13" s="225">
        <f t="shared" si="1"/>
        <v>0</v>
      </c>
      <c r="H13" s="311"/>
    </row>
    <row r="14" spans="1:8" ht="26.4" x14ac:dyDescent="0.25">
      <c r="A14" s="362">
        <f t="shared" si="0"/>
        <v>9</v>
      </c>
      <c r="B14" s="351" t="s">
        <v>265</v>
      </c>
      <c r="C14" s="351" t="s">
        <v>352</v>
      </c>
      <c r="D14" s="352" t="s">
        <v>231</v>
      </c>
      <c r="E14" s="382">
        <v>2</v>
      </c>
      <c r="F14" s="387"/>
      <c r="G14" s="225">
        <f t="shared" si="1"/>
        <v>0</v>
      </c>
      <c r="H14" s="311"/>
    </row>
    <row r="15" spans="1:8" ht="26.4" x14ac:dyDescent="0.25">
      <c r="A15" s="362">
        <f t="shared" si="0"/>
        <v>10</v>
      </c>
      <c r="B15" s="351" t="s">
        <v>266</v>
      </c>
      <c r="C15" s="351" t="s">
        <v>353</v>
      </c>
      <c r="D15" s="352" t="s">
        <v>231</v>
      </c>
      <c r="E15" s="382">
        <v>1</v>
      </c>
      <c r="F15" s="387"/>
      <c r="G15" s="225">
        <f t="shared" si="1"/>
        <v>0</v>
      </c>
      <c r="H15" s="311"/>
    </row>
    <row r="16" spans="1:8" ht="16.2" customHeight="1" x14ac:dyDescent="0.25">
      <c r="A16" s="362">
        <f t="shared" si="0"/>
        <v>11</v>
      </c>
      <c r="B16" s="351" t="s">
        <v>179</v>
      </c>
      <c r="C16" s="351" t="s">
        <v>354</v>
      </c>
      <c r="D16" s="352" t="s">
        <v>231</v>
      </c>
      <c r="E16" s="382">
        <v>1</v>
      </c>
      <c r="F16" s="387"/>
      <c r="G16" s="225">
        <f t="shared" si="1"/>
        <v>0</v>
      </c>
      <c r="H16" s="311"/>
    </row>
    <row r="17" spans="1:8" ht="27" thickBot="1" x14ac:dyDescent="0.3">
      <c r="A17" s="408">
        <f t="shared" si="0"/>
        <v>12</v>
      </c>
      <c r="B17" s="404" t="s">
        <v>272</v>
      </c>
      <c r="C17" s="404" t="s">
        <v>355</v>
      </c>
      <c r="D17" s="401" t="s">
        <v>231</v>
      </c>
      <c r="E17" s="402">
        <v>1</v>
      </c>
      <c r="F17" s="423"/>
      <c r="G17" s="410">
        <f t="shared" si="1"/>
        <v>0</v>
      </c>
      <c r="H17" s="411"/>
    </row>
    <row r="18" spans="1:8" ht="34.200000000000003" customHeight="1" x14ac:dyDescent="0.25">
      <c r="A18" s="412">
        <f t="shared" si="0"/>
        <v>13</v>
      </c>
      <c r="B18" s="390" t="s">
        <v>273</v>
      </c>
      <c r="C18" s="390" t="s">
        <v>374</v>
      </c>
      <c r="D18" s="391" t="s">
        <v>234</v>
      </c>
      <c r="E18" s="417">
        <v>1.5</v>
      </c>
      <c r="F18" s="418"/>
      <c r="G18" s="414">
        <f t="shared" si="1"/>
        <v>0</v>
      </c>
      <c r="H18" s="415"/>
    </row>
    <row r="19" spans="1:8" ht="32.4" customHeight="1" x14ac:dyDescent="0.25">
      <c r="A19" s="362">
        <f t="shared" si="0"/>
        <v>14</v>
      </c>
      <c r="B19" s="351" t="s">
        <v>270</v>
      </c>
      <c r="C19" s="351" t="s">
        <v>365</v>
      </c>
      <c r="D19" s="352" t="s">
        <v>234</v>
      </c>
      <c r="E19" s="382">
        <v>2</v>
      </c>
      <c r="F19" s="387"/>
      <c r="G19" s="225">
        <f t="shared" si="1"/>
        <v>0</v>
      </c>
      <c r="H19" s="311"/>
    </row>
    <row r="20" spans="1:8" ht="26.4" x14ac:dyDescent="0.25">
      <c r="A20" s="362">
        <f t="shared" si="0"/>
        <v>15</v>
      </c>
      <c r="B20" s="351" t="s">
        <v>276</v>
      </c>
      <c r="C20" s="351" t="s">
        <v>358</v>
      </c>
      <c r="D20" s="352" t="s">
        <v>231</v>
      </c>
      <c r="E20" s="382">
        <v>2</v>
      </c>
      <c r="F20" s="387"/>
      <c r="G20" s="225">
        <f t="shared" si="1"/>
        <v>0</v>
      </c>
      <c r="H20" s="311"/>
    </row>
    <row r="21" spans="1:8" ht="39.6" x14ac:dyDescent="0.25">
      <c r="A21" s="362">
        <f t="shared" si="0"/>
        <v>16</v>
      </c>
      <c r="B21" s="256" t="s">
        <v>151</v>
      </c>
      <c r="C21" s="256" t="s">
        <v>152</v>
      </c>
      <c r="D21" s="222" t="s">
        <v>144</v>
      </c>
      <c r="E21" s="421">
        <v>4</v>
      </c>
      <c r="F21" s="387"/>
      <c r="G21" s="225">
        <f t="shared" si="1"/>
        <v>0</v>
      </c>
      <c r="H21" s="311"/>
    </row>
    <row r="22" spans="1:8" s="178" customFormat="1" ht="24.6" customHeight="1" thickBot="1" x14ac:dyDescent="0.3">
      <c r="A22" s="363">
        <f t="shared" si="0"/>
        <v>17</v>
      </c>
      <c r="B22" s="364" t="s">
        <v>267</v>
      </c>
      <c r="C22" s="364" t="s">
        <v>232</v>
      </c>
      <c r="D22" s="365" t="s">
        <v>231</v>
      </c>
      <c r="E22" s="384">
        <v>3</v>
      </c>
      <c r="F22" s="388"/>
      <c r="G22" s="397">
        <f t="shared" si="1"/>
        <v>0</v>
      </c>
      <c r="H22" s="316"/>
    </row>
    <row r="23" spans="1:8" ht="39.6" x14ac:dyDescent="0.25">
      <c r="A23" s="369">
        <f t="shared" si="0"/>
        <v>18</v>
      </c>
      <c r="B23" s="370" t="s">
        <v>268</v>
      </c>
      <c r="C23" s="370" t="s">
        <v>359</v>
      </c>
      <c r="D23" s="371" t="s">
        <v>233</v>
      </c>
      <c r="E23" s="381">
        <v>1</v>
      </c>
      <c r="F23" s="283"/>
      <c r="G23" s="398">
        <f t="shared" si="1"/>
        <v>0</v>
      </c>
      <c r="H23" s="321"/>
    </row>
    <row r="24" spans="1:8" ht="118.8" x14ac:dyDescent="0.25">
      <c r="A24" s="362">
        <f t="shared" si="0"/>
        <v>19</v>
      </c>
      <c r="B24" s="351" t="s">
        <v>271</v>
      </c>
      <c r="C24" s="351" t="s">
        <v>360</v>
      </c>
      <c r="D24" s="352" t="s">
        <v>231</v>
      </c>
      <c r="E24" s="382">
        <v>1</v>
      </c>
      <c r="F24" s="387"/>
      <c r="G24" s="225">
        <f t="shared" si="1"/>
        <v>0</v>
      </c>
      <c r="H24" s="311"/>
    </row>
    <row r="25" spans="1:8" s="178" customFormat="1" x14ac:dyDescent="0.25">
      <c r="A25" s="362">
        <f t="shared" si="0"/>
        <v>20</v>
      </c>
      <c r="B25" s="351" t="s">
        <v>269</v>
      </c>
      <c r="C25" s="351" t="s">
        <v>371</v>
      </c>
      <c r="D25" s="352" t="s">
        <v>233</v>
      </c>
      <c r="E25" s="382">
        <v>2</v>
      </c>
      <c r="F25" s="387"/>
      <c r="G25" s="225">
        <f t="shared" si="1"/>
        <v>0</v>
      </c>
      <c r="H25" s="311"/>
    </row>
    <row r="26" spans="1:8" s="178" customFormat="1" x14ac:dyDescent="0.25">
      <c r="A26" s="362">
        <f t="shared" si="0"/>
        <v>21</v>
      </c>
      <c r="B26" s="351" t="s">
        <v>269</v>
      </c>
      <c r="C26" s="351" t="s">
        <v>372</v>
      </c>
      <c r="D26" s="352" t="s">
        <v>233</v>
      </c>
      <c r="E26" s="382">
        <v>1</v>
      </c>
      <c r="F26" s="387"/>
      <c r="G26" s="225">
        <f t="shared" si="1"/>
        <v>0</v>
      </c>
      <c r="H26" s="311"/>
    </row>
    <row r="27" spans="1:8" s="178" customFormat="1" x14ac:dyDescent="0.25">
      <c r="A27" s="362">
        <f t="shared" si="0"/>
        <v>22</v>
      </c>
      <c r="B27" s="351" t="s">
        <v>269</v>
      </c>
      <c r="C27" s="351" t="s">
        <v>373</v>
      </c>
      <c r="D27" s="352" t="s">
        <v>233</v>
      </c>
      <c r="E27" s="382">
        <v>1</v>
      </c>
      <c r="F27" s="387"/>
      <c r="G27" s="225">
        <f t="shared" si="1"/>
        <v>0</v>
      </c>
      <c r="H27" s="311"/>
    </row>
    <row r="28" spans="1:8" ht="53.4" thickBot="1" x14ac:dyDescent="0.3">
      <c r="A28" s="363">
        <f t="shared" si="0"/>
        <v>23</v>
      </c>
      <c r="B28" s="364" t="s">
        <v>322</v>
      </c>
      <c r="C28" s="364" t="s">
        <v>363</v>
      </c>
      <c r="D28" s="365" t="s">
        <v>233</v>
      </c>
      <c r="E28" s="384">
        <v>1</v>
      </c>
      <c r="F28" s="388"/>
      <c r="G28" s="397">
        <f t="shared" si="1"/>
        <v>0</v>
      </c>
      <c r="H28" s="316"/>
    </row>
    <row r="29" spans="1:8" ht="13.8" thickBot="1" x14ac:dyDescent="0.3">
      <c r="A29" s="227"/>
      <c r="B29" s="293"/>
      <c r="C29" s="293"/>
      <c r="D29" s="227"/>
      <c r="E29" s="227"/>
      <c r="F29" s="228" t="s">
        <v>12</v>
      </c>
      <c r="G29" s="301">
        <f>SUM(G6:G28)</f>
        <v>0</v>
      </c>
      <c r="H29" s="393"/>
    </row>
    <row r="30" spans="1:8" x14ac:dyDescent="0.25">
      <c r="A30" s="586" t="s">
        <v>249</v>
      </c>
      <c r="B30" s="587"/>
      <c r="C30" s="588"/>
      <c r="D30" s="227"/>
      <c r="E30" s="227"/>
      <c r="F30" s="228" t="s">
        <v>163</v>
      </c>
      <c r="G30" s="230"/>
      <c r="H30" s="393"/>
    </row>
    <row r="31" spans="1:8" x14ac:dyDescent="0.25">
      <c r="A31" s="589"/>
      <c r="B31" s="590"/>
      <c r="C31" s="591"/>
      <c r="D31" s="227"/>
      <c r="E31" s="227"/>
      <c r="F31" s="228" t="s">
        <v>36</v>
      </c>
      <c r="G31" s="230"/>
      <c r="H31" s="393"/>
    </row>
    <row r="32" spans="1:8" x14ac:dyDescent="0.25">
      <c r="A32" s="589"/>
      <c r="B32" s="590"/>
      <c r="C32" s="591"/>
      <c r="D32" s="231"/>
      <c r="E32" s="231"/>
      <c r="F32" s="228" t="s">
        <v>62</v>
      </c>
      <c r="G32" s="230"/>
      <c r="H32" s="393"/>
    </row>
    <row r="33" spans="1:8" ht="13.8" thickBot="1" x14ac:dyDescent="0.3">
      <c r="A33" s="589"/>
      <c r="B33" s="590"/>
      <c r="C33" s="591"/>
      <c r="D33" s="231"/>
      <c r="E33" s="231"/>
      <c r="F33" s="228" t="s">
        <v>14</v>
      </c>
      <c r="G33" s="302">
        <f>SUM(G29:G32)</f>
        <v>0</v>
      </c>
      <c r="H33" s="393"/>
    </row>
    <row r="34" spans="1:8" ht="13.8" thickBot="1" x14ac:dyDescent="0.3">
      <c r="A34" s="592"/>
      <c r="B34" s="593"/>
      <c r="C34" s="594"/>
      <c r="D34" s="226"/>
      <c r="E34" s="226"/>
      <c r="F34" s="226"/>
      <c r="G34" s="226"/>
      <c r="H34" s="226"/>
    </row>
    <row r="35" spans="1:8" x14ac:dyDescent="0.25">
      <c r="A35" s="226"/>
      <c r="B35" s="226"/>
      <c r="C35" s="226"/>
      <c r="D35" s="226"/>
      <c r="E35" s="233" t="s">
        <v>167</v>
      </c>
      <c r="F35" s="226"/>
      <c r="G35" s="226"/>
      <c r="H35" s="226"/>
    </row>
  </sheetData>
  <protectedRanges>
    <protectedRange sqref="G30:G32" name="Range1_2_1" securityDescriptor="O:WDG:WDD:(A;;CC;;;LG)"/>
  </protectedRanges>
  <mergeCells count="3">
    <mergeCell ref="A30:C34"/>
    <mergeCell ref="B3:C3"/>
    <mergeCell ref="F4:G4"/>
  </mergeCells>
  <pageMargins left="0.7" right="0.7" top="0.75" bottom="0.75" header="0.3" footer="0.3"/>
  <pageSetup scale="87" fitToHeight="0" orientation="landscape" horizontalDpi="4294967295" verticalDpi="4294967295" r:id="rId1"/>
  <rowBreaks count="1" manualBreakCount="1">
    <brk id="22"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8C02D-76CD-4AC0-9B58-DE1738625F03}">
  <sheetPr>
    <pageSetUpPr fitToPage="1"/>
  </sheetPr>
  <dimension ref="A1:H25"/>
  <sheetViews>
    <sheetView view="pageBreakPreview" topLeftCell="A15" zoomScaleNormal="100" zoomScaleSheetLayoutView="100" workbookViewId="0">
      <selection activeCell="B25" sqref="B25"/>
    </sheetView>
  </sheetViews>
  <sheetFormatPr defaultRowHeight="13.2" x14ac:dyDescent="0.25"/>
  <cols>
    <col min="2" max="2" width="23.109375" customWidth="1"/>
    <col min="3" max="3" width="44" customWidth="1"/>
    <col min="4" max="4" width="8.33203125" customWidth="1"/>
    <col min="5" max="5" width="9.5546875" customWidth="1"/>
    <col min="6" max="6" width="13.88671875" customWidth="1"/>
    <col min="7" max="7" width="15.33203125" customWidth="1"/>
    <col min="8" max="8" width="17.44140625" customWidth="1"/>
  </cols>
  <sheetData>
    <row r="1" spans="1:8" ht="25.8" customHeight="1" thickBot="1" x14ac:dyDescent="0.3">
      <c r="A1" s="184" t="s">
        <v>254</v>
      </c>
      <c r="B1" s="182"/>
      <c r="C1" s="183"/>
      <c r="D1" s="180"/>
      <c r="E1" s="180"/>
      <c r="F1" s="180"/>
      <c r="G1" s="181"/>
    </row>
    <row r="2" spans="1:8" x14ac:dyDescent="0.25">
      <c r="A2" s="178"/>
    </row>
    <row r="3" spans="1:8" ht="13.8" thickBot="1" x14ac:dyDescent="0.3">
      <c r="A3" s="454">
        <v>5</v>
      </c>
      <c r="B3" s="454" t="s">
        <v>194</v>
      </c>
      <c r="C3" s="454"/>
      <c r="D3" s="454" t="s">
        <v>135</v>
      </c>
      <c r="E3" s="454">
        <v>3000</v>
      </c>
      <c r="F3" s="455">
        <f>G21</f>
        <v>0</v>
      </c>
      <c r="G3" s="455">
        <f>IF(OR(ISBLANK(D3),ISBLANK(F3)),"",E3*F3)</f>
        <v>0</v>
      </c>
      <c r="H3" s="226"/>
    </row>
    <row r="4" spans="1:8" ht="13.8" thickBot="1" x14ac:dyDescent="0.3">
      <c r="A4" s="270"/>
      <c r="B4" s="271"/>
      <c r="C4" s="271"/>
      <c r="D4" s="241"/>
      <c r="E4" s="241"/>
      <c r="F4" s="596" t="s">
        <v>35</v>
      </c>
      <c r="G4" s="597"/>
      <c r="H4" s="226"/>
    </row>
    <row r="5" spans="1:8" ht="27" thickBot="1" x14ac:dyDescent="0.3">
      <c r="A5" s="448" t="s">
        <v>195</v>
      </c>
      <c r="B5" s="449" t="s">
        <v>137</v>
      </c>
      <c r="C5" s="449" t="s">
        <v>142</v>
      </c>
      <c r="D5" s="450" t="s">
        <v>4</v>
      </c>
      <c r="E5" s="451" t="s">
        <v>139</v>
      </c>
      <c r="F5" s="452" t="s">
        <v>186</v>
      </c>
      <c r="G5" s="453" t="s">
        <v>11</v>
      </c>
      <c r="H5" s="325" t="s">
        <v>306</v>
      </c>
    </row>
    <row r="6" spans="1:8" ht="32.4" customHeight="1" x14ac:dyDescent="0.25">
      <c r="A6" s="443">
        <f>ROW()-5</f>
        <v>1</v>
      </c>
      <c r="B6" s="444" t="s">
        <v>331</v>
      </c>
      <c r="C6" s="350" t="s">
        <v>409</v>
      </c>
      <c r="D6" s="445" t="s">
        <v>196</v>
      </c>
      <c r="E6" s="446">
        <v>1</v>
      </c>
      <c r="F6" s="447"/>
      <c r="G6" s="398">
        <f>F6*E6</f>
        <v>0</v>
      </c>
      <c r="H6" s="321"/>
    </row>
    <row r="7" spans="1:8" ht="32.4" customHeight="1" x14ac:dyDescent="0.25">
      <c r="A7" s="433">
        <f t="shared" ref="A7:A16" si="0">ROW()-5</f>
        <v>2</v>
      </c>
      <c r="B7" s="356" t="s">
        <v>332</v>
      </c>
      <c r="C7" s="286" t="s">
        <v>410</v>
      </c>
      <c r="D7" s="424" t="s">
        <v>196</v>
      </c>
      <c r="E7" s="438">
        <v>1</v>
      </c>
      <c r="F7" s="441"/>
      <c r="G7" s="225">
        <f t="shared" ref="G7:G16" si="1">F7*E7</f>
        <v>0</v>
      </c>
      <c r="H7" s="311"/>
    </row>
    <row r="8" spans="1:8" ht="32.4" customHeight="1" x14ac:dyDescent="0.25">
      <c r="A8" s="433">
        <f t="shared" si="0"/>
        <v>3</v>
      </c>
      <c r="B8" s="286" t="s">
        <v>333</v>
      </c>
      <c r="C8" s="286" t="s">
        <v>411</v>
      </c>
      <c r="D8" s="424" t="s">
        <v>196</v>
      </c>
      <c r="E8" s="438">
        <v>1</v>
      </c>
      <c r="F8" s="441"/>
      <c r="G8" s="225">
        <f t="shared" si="1"/>
        <v>0</v>
      </c>
      <c r="H8" s="311"/>
    </row>
    <row r="9" spans="1:8" ht="32.4" customHeight="1" x14ac:dyDescent="0.25">
      <c r="A9" s="433">
        <f t="shared" si="0"/>
        <v>4</v>
      </c>
      <c r="B9" s="286" t="s">
        <v>334</v>
      </c>
      <c r="C9" s="286" t="s">
        <v>335</v>
      </c>
      <c r="D9" s="424" t="s">
        <v>196</v>
      </c>
      <c r="E9" s="438">
        <v>1</v>
      </c>
      <c r="F9" s="441"/>
      <c r="G9" s="225">
        <f t="shared" si="1"/>
        <v>0</v>
      </c>
      <c r="H9" s="311"/>
    </row>
    <row r="10" spans="1:8" ht="32.4" customHeight="1" x14ac:dyDescent="0.25">
      <c r="A10" s="433">
        <f t="shared" si="0"/>
        <v>5</v>
      </c>
      <c r="B10" s="286" t="s">
        <v>336</v>
      </c>
      <c r="C10" s="286" t="s">
        <v>335</v>
      </c>
      <c r="D10" s="424" t="s">
        <v>196</v>
      </c>
      <c r="E10" s="438">
        <v>1</v>
      </c>
      <c r="F10" s="441"/>
      <c r="G10" s="225">
        <f t="shared" si="1"/>
        <v>0</v>
      </c>
      <c r="H10" s="311"/>
    </row>
    <row r="11" spans="1:8" ht="32.4" customHeight="1" x14ac:dyDescent="0.25">
      <c r="A11" s="433">
        <f t="shared" si="0"/>
        <v>6</v>
      </c>
      <c r="B11" s="286" t="s">
        <v>199</v>
      </c>
      <c r="C11" s="286" t="s">
        <v>412</v>
      </c>
      <c r="D11" s="424" t="s">
        <v>196</v>
      </c>
      <c r="E11" s="438">
        <v>6</v>
      </c>
      <c r="F11" s="441"/>
      <c r="G11" s="225">
        <f t="shared" si="1"/>
        <v>0</v>
      </c>
      <c r="H11" s="311"/>
    </row>
    <row r="12" spans="1:8" ht="32.4" customHeight="1" x14ac:dyDescent="0.25">
      <c r="A12" s="433">
        <f t="shared" si="0"/>
        <v>7</v>
      </c>
      <c r="B12" s="286" t="s">
        <v>198</v>
      </c>
      <c r="C12" s="286" t="s">
        <v>413</v>
      </c>
      <c r="D12" s="424" t="s">
        <v>196</v>
      </c>
      <c r="E12" s="438">
        <v>6</v>
      </c>
      <c r="F12" s="441"/>
      <c r="G12" s="225">
        <f t="shared" si="1"/>
        <v>0</v>
      </c>
      <c r="H12" s="311"/>
    </row>
    <row r="13" spans="1:8" ht="32.4" customHeight="1" x14ac:dyDescent="0.25">
      <c r="A13" s="433">
        <f t="shared" si="0"/>
        <v>8</v>
      </c>
      <c r="B13" s="286" t="s">
        <v>197</v>
      </c>
      <c r="C13" s="286" t="s">
        <v>316</v>
      </c>
      <c r="D13" s="424" t="s">
        <v>196</v>
      </c>
      <c r="E13" s="438">
        <v>6</v>
      </c>
      <c r="F13" s="441"/>
      <c r="G13" s="225">
        <f t="shared" si="1"/>
        <v>0</v>
      </c>
      <c r="H13" s="311"/>
    </row>
    <row r="14" spans="1:8" ht="32.4" customHeight="1" x14ac:dyDescent="0.25">
      <c r="A14" s="433">
        <f t="shared" si="0"/>
        <v>9</v>
      </c>
      <c r="B14" s="286" t="s">
        <v>337</v>
      </c>
      <c r="C14" s="286" t="s">
        <v>338</v>
      </c>
      <c r="D14" s="424" t="s">
        <v>196</v>
      </c>
      <c r="E14" s="438">
        <v>6</v>
      </c>
      <c r="F14" s="441"/>
      <c r="G14" s="225">
        <f t="shared" si="1"/>
        <v>0</v>
      </c>
      <c r="H14" s="311"/>
    </row>
    <row r="15" spans="1:8" ht="32.4" customHeight="1" x14ac:dyDescent="0.25">
      <c r="A15" s="433">
        <f t="shared" si="0"/>
        <v>10</v>
      </c>
      <c r="B15" s="286" t="s">
        <v>200</v>
      </c>
      <c r="C15" s="286" t="s">
        <v>339</v>
      </c>
      <c r="D15" s="424" t="s">
        <v>166</v>
      </c>
      <c r="E15" s="438">
        <v>1</v>
      </c>
      <c r="F15" s="441"/>
      <c r="G15" s="225">
        <f t="shared" si="1"/>
        <v>0</v>
      </c>
      <c r="H15" s="311"/>
    </row>
    <row r="16" spans="1:8" ht="79.2" customHeight="1" thickBot="1" x14ac:dyDescent="0.3">
      <c r="A16" s="434">
        <f t="shared" si="0"/>
        <v>11</v>
      </c>
      <c r="B16" s="435" t="s">
        <v>201</v>
      </c>
      <c r="C16" s="367" t="s">
        <v>340</v>
      </c>
      <c r="D16" s="436" t="s">
        <v>196</v>
      </c>
      <c r="E16" s="439">
        <v>1</v>
      </c>
      <c r="F16" s="442"/>
      <c r="G16" s="397">
        <f t="shared" si="1"/>
        <v>0</v>
      </c>
      <c r="H16" s="316"/>
    </row>
    <row r="17" spans="1:8" ht="13.8" thickBot="1" x14ac:dyDescent="0.3">
      <c r="A17" s="227"/>
      <c r="B17" s="293"/>
      <c r="C17" s="293"/>
      <c r="D17" s="227"/>
      <c r="E17" s="227"/>
      <c r="F17" s="228" t="s">
        <v>12</v>
      </c>
      <c r="G17" s="301">
        <f>SUM(G6:G16)</f>
        <v>0</v>
      </c>
      <c r="H17" s="226"/>
    </row>
    <row r="18" spans="1:8" x14ac:dyDescent="0.25">
      <c r="A18" s="586" t="s">
        <v>249</v>
      </c>
      <c r="B18" s="587"/>
      <c r="C18" s="588"/>
      <c r="D18" s="227"/>
      <c r="E18" s="227"/>
      <c r="F18" s="228" t="s">
        <v>163</v>
      </c>
      <c r="G18" s="230"/>
      <c r="H18" s="226"/>
    </row>
    <row r="19" spans="1:8" x14ac:dyDescent="0.25">
      <c r="A19" s="589"/>
      <c r="B19" s="590"/>
      <c r="C19" s="591"/>
      <c r="D19" s="227"/>
      <c r="E19" s="227"/>
      <c r="F19" s="228" t="s">
        <v>36</v>
      </c>
      <c r="G19" s="230"/>
      <c r="H19" s="226"/>
    </row>
    <row r="20" spans="1:8" x14ac:dyDescent="0.25">
      <c r="A20" s="589"/>
      <c r="B20" s="590"/>
      <c r="C20" s="591"/>
      <c r="D20" s="231"/>
      <c r="E20" s="231"/>
      <c r="F20" s="228" t="s">
        <v>62</v>
      </c>
      <c r="G20" s="230"/>
      <c r="H20" s="226"/>
    </row>
    <row r="21" spans="1:8" ht="13.8" thickBot="1" x14ac:dyDescent="0.3">
      <c r="A21" s="589"/>
      <c r="B21" s="590"/>
      <c r="C21" s="591"/>
      <c r="D21" s="231"/>
      <c r="E21" s="231"/>
      <c r="F21" s="228" t="s">
        <v>14</v>
      </c>
      <c r="G21" s="302">
        <f>SUM(G20+G19+G18+G17)</f>
        <v>0</v>
      </c>
      <c r="H21" s="226"/>
    </row>
    <row r="22" spans="1:8" ht="13.8" thickBot="1" x14ac:dyDescent="0.3">
      <c r="A22" s="592"/>
      <c r="B22" s="593"/>
      <c r="C22" s="594"/>
      <c r="D22" s="226"/>
      <c r="E22" s="233" t="s">
        <v>167</v>
      </c>
      <c r="F22" s="226"/>
      <c r="G22" s="226"/>
      <c r="H22" s="226"/>
    </row>
    <row r="25" spans="1:8" x14ac:dyDescent="0.25">
      <c r="B25" s="226" t="s">
        <v>414</v>
      </c>
    </row>
  </sheetData>
  <mergeCells count="2">
    <mergeCell ref="F4:G4"/>
    <mergeCell ref="A18:C22"/>
  </mergeCells>
  <pageMargins left="0.7" right="0.7" top="0.75" bottom="0.75" header="0.3" footer="0.3"/>
  <pageSetup scale="88" fitToHeight="0" orientation="landscape" horizontalDpi="4294967295" verticalDpi="4294967295" r:id="rId1"/>
  <rowBreaks count="1" manualBreakCount="1">
    <brk id="23"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15197-5517-43A2-87CC-4236A352F074}">
  <sheetPr>
    <pageSetUpPr fitToPage="1"/>
  </sheetPr>
  <dimension ref="A1:H14"/>
  <sheetViews>
    <sheetView view="pageBreakPreview" zoomScaleNormal="100" zoomScaleSheetLayoutView="100" workbookViewId="0">
      <selection activeCell="E7" sqref="E7"/>
    </sheetView>
  </sheetViews>
  <sheetFormatPr defaultRowHeight="13.2" x14ac:dyDescent="0.25"/>
  <cols>
    <col min="2" max="2" width="24.6640625" customWidth="1"/>
    <col min="3" max="3" width="44" customWidth="1"/>
    <col min="4" max="5" width="8.33203125" customWidth="1"/>
    <col min="6" max="6" width="12.77734375" customWidth="1"/>
    <col min="7" max="7" width="13.5546875" customWidth="1"/>
    <col min="8" max="8" width="17.44140625" customWidth="1"/>
  </cols>
  <sheetData>
    <row r="1" spans="1:8" ht="22.8" customHeight="1" thickBot="1" x14ac:dyDescent="0.3">
      <c r="A1" s="184" t="s">
        <v>254</v>
      </c>
      <c r="B1" s="182"/>
      <c r="C1" s="183"/>
      <c r="D1" s="180"/>
      <c r="E1" s="180"/>
      <c r="F1" s="180"/>
      <c r="G1" s="181"/>
    </row>
    <row r="2" spans="1:8" ht="13.8" thickBot="1" x14ac:dyDescent="0.3">
      <c r="A2" s="178"/>
    </row>
    <row r="3" spans="1:8" ht="13.8" thickBot="1" x14ac:dyDescent="0.3">
      <c r="A3" s="425">
        <v>5</v>
      </c>
      <c r="B3" s="425" t="s">
        <v>391</v>
      </c>
      <c r="C3" s="426"/>
      <c r="D3" s="394" t="s">
        <v>135</v>
      </c>
      <c r="E3" s="395">
        <v>10000</v>
      </c>
      <c r="F3" s="427">
        <f>G11</f>
        <v>0</v>
      </c>
      <c r="G3" s="428">
        <f>IF(OR(ISBLANK(D3),ISBLANK(F3)),"",E3*F3)</f>
        <v>0</v>
      </c>
      <c r="H3" s="226"/>
    </row>
    <row r="4" spans="1:8" ht="13.8" thickBot="1" x14ac:dyDescent="0.3">
      <c r="A4" s="239"/>
      <c r="B4" s="240"/>
      <c r="C4" s="240"/>
      <c r="D4" s="241"/>
      <c r="E4" s="241"/>
      <c r="F4" s="596" t="s">
        <v>35</v>
      </c>
      <c r="G4" s="597"/>
      <c r="H4" s="226"/>
    </row>
    <row r="5" spans="1:8" ht="26.4" x14ac:dyDescent="0.25">
      <c r="A5" s="429" t="s">
        <v>195</v>
      </c>
      <c r="B5" s="430" t="s">
        <v>137</v>
      </c>
      <c r="C5" s="430" t="s">
        <v>142</v>
      </c>
      <c r="D5" s="431" t="s">
        <v>4</v>
      </c>
      <c r="E5" s="437" t="s">
        <v>139</v>
      </c>
      <c r="F5" s="440" t="s">
        <v>186</v>
      </c>
      <c r="G5" s="432" t="s">
        <v>11</v>
      </c>
      <c r="H5" s="309" t="s">
        <v>306</v>
      </c>
    </row>
    <row r="6" spans="1:8" ht="42.75" customHeight="1" thickBot="1" x14ac:dyDescent="0.3">
      <c r="A6" s="434">
        <f>ROW()-5</f>
        <v>1</v>
      </c>
      <c r="B6" s="367" t="s">
        <v>393</v>
      </c>
      <c r="C6" s="435" t="s">
        <v>392</v>
      </c>
      <c r="D6" s="436" t="s">
        <v>196</v>
      </c>
      <c r="E6" s="439">
        <v>1</v>
      </c>
      <c r="F6" s="442"/>
      <c r="G6" s="397">
        <f>F6*E6</f>
        <v>0</v>
      </c>
      <c r="H6" s="316"/>
    </row>
    <row r="7" spans="1:8" ht="13.8" thickBot="1" x14ac:dyDescent="0.3">
      <c r="A7" s="227"/>
      <c r="B7" s="293"/>
      <c r="C7" s="293"/>
      <c r="D7" s="227"/>
      <c r="E7" s="227"/>
      <c r="F7" s="228" t="s">
        <v>12</v>
      </c>
      <c r="G7" s="301">
        <f>G6</f>
        <v>0</v>
      </c>
      <c r="H7" s="226"/>
    </row>
    <row r="8" spans="1:8" x14ac:dyDescent="0.25">
      <c r="A8" s="586" t="s">
        <v>249</v>
      </c>
      <c r="B8" s="587"/>
      <c r="C8" s="588"/>
      <c r="D8" s="227"/>
      <c r="E8" s="227"/>
      <c r="F8" s="228" t="s">
        <v>163</v>
      </c>
      <c r="G8" s="230"/>
      <c r="H8" s="226"/>
    </row>
    <row r="9" spans="1:8" x14ac:dyDescent="0.25">
      <c r="A9" s="589"/>
      <c r="B9" s="590"/>
      <c r="C9" s="591"/>
      <c r="D9" s="227"/>
      <c r="E9" s="227"/>
      <c r="F9" s="228" t="s">
        <v>36</v>
      </c>
      <c r="G9" s="230"/>
      <c r="H9" s="226"/>
    </row>
    <row r="10" spans="1:8" x14ac:dyDescent="0.25">
      <c r="A10" s="589"/>
      <c r="B10" s="590"/>
      <c r="C10" s="591"/>
      <c r="D10" s="231"/>
      <c r="E10" s="231"/>
      <c r="F10" s="228" t="s">
        <v>62</v>
      </c>
      <c r="G10" s="230"/>
      <c r="H10" s="226"/>
    </row>
    <row r="11" spans="1:8" ht="13.8" thickBot="1" x14ac:dyDescent="0.3">
      <c r="A11" s="589"/>
      <c r="B11" s="590"/>
      <c r="C11" s="591"/>
      <c r="D11" s="231"/>
      <c r="E11" s="231"/>
      <c r="F11" s="228" t="s">
        <v>14</v>
      </c>
      <c r="G11" s="302">
        <f>SUM(G10+G9+G8+G7)</f>
        <v>0</v>
      </c>
      <c r="H11" s="226"/>
    </row>
    <row r="12" spans="1:8" ht="13.8" thickBot="1" x14ac:dyDescent="0.3">
      <c r="A12" s="592"/>
      <c r="B12" s="593"/>
      <c r="C12" s="594"/>
      <c r="D12" s="226"/>
      <c r="E12" s="233" t="s">
        <v>167</v>
      </c>
      <c r="F12" s="226"/>
      <c r="G12" s="226"/>
      <c r="H12" s="226"/>
    </row>
    <row r="14" spans="1:8" x14ac:dyDescent="0.25">
      <c r="B14" s="226" t="s">
        <v>414</v>
      </c>
    </row>
  </sheetData>
  <mergeCells count="2">
    <mergeCell ref="F4:G4"/>
    <mergeCell ref="A8:C12"/>
  </mergeCells>
  <pageMargins left="0.7" right="0.7" top="0.75" bottom="0.75" header="0.3" footer="0.3"/>
  <pageSetup scale="90" fitToHeight="0" orientation="landscape"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778FE-4E13-4DEC-A6BD-52A16DD438F0}">
  <sheetPr>
    <pageSetUpPr fitToPage="1"/>
  </sheetPr>
  <dimension ref="A1:I41"/>
  <sheetViews>
    <sheetView view="pageBreakPreview" topLeftCell="A18" zoomScaleNormal="100" zoomScaleSheetLayoutView="100" workbookViewId="0">
      <selection activeCell="H19" sqref="H19"/>
    </sheetView>
  </sheetViews>
  <sheetFormatPr defaultColWidth="9.109375" defaultRowHeight="13.2" x14ac:dyDescent="0.25"/>
  <cols>
    <col min="1" max="1" width="7.109375" style="209" bestFit="1" customWidth="1"/>
    <col min="2" max="2" width="29.109375" style="209" customWidth="1"/>
    <col min="3" max="3" width="41.109375" style="209" customWidth="1"/>
    <col min="4" max="4" width="9.33203125" style="209" customWidth="1"/>
    <col min="5" max="5" width="10.44140625" style="209" bestFit="1" customWidth="1"/>
    <col min="6" max="6" width="14.77734375" style="209" customWidth="1"/>
    <col min="7" max="8" width="18.88671875" style="209" customWidth="1"/>
    <col min="9" max="9" width="16" style="209" customWidth="1"/>
    <col min="10" max="16384" width="9.109375" style="209"/>
  </cols>
  <sheetData>
    <row r="1" spans="1:8" ht="13.8" thickBot="1" x14ac:dyDescent="0.3">
      <c r="A1" s="212" t="s">
        <v>254</v>
      </c>
      <c r="B1" s="213"/>
      <c r="C1" s="214"/>
      <c r="D1" s="215"/>
      <c r="E1" s="215"/>
      <c r="F1" s="215"/>
      <c r="G1" s="216"/>
    </row>
    <row r="2" spans="1:8" ht="13.8" thickBot="1" x14ac:dyDescent="0.3"/>
    <row r="3" spans="1:8" ht="21.75" customHeight="1" thickBot="1" x14ac:dyDescent="0.3">
      <c r="A3" s="456">
        <v>7</v>
      </c>
      <c r="B3" s="604" t="s">
        <v>387</v>
      </c>
      <c r="C3" s="605"/>
      <c r="D3" s="457" t="s">
        <v>135</v>
      </c>
      <c r="E3" s="458">
        <v>3000</v>
      </c>
      <c r="F3" s="459">
        <f>G28</f>
        <v>0</v>
      </c>
      <c r="G3" s="460">
        <f>F3*E3</f>
        <v>0</v>
      </c>
    </row>
    <row r="4" spans="1:8" ht="21.75" customHeight="1" thickBot="1" x14ac:dyDescent="0.3">
      <c r="A4" s="239"/>
      <c r="B4" s="240"/>
      <c r="C4" s="240"/>
      <c r="D4" s="241"/>
      <c r="E4" s="241"/>
      <c r="F4" s="596" t="s">
        <v>35</v>
      </c>
      <c r="G4" s="597"/>
    </row>
    <row r="5" spans="1:8" ht="27" thickBot="1" x14ac:dyDescent="0.3">
      <c r="A5" s="461" t="s">
        <v>136</v>
      </c>
      <c r="B5" s="462" t="s">
        <v>148</v>
      </c>
      <c r="C5" s="463" t="s">
        <v>142</v>
      </c>
      <c r="D5" s="463" t="s">
        <v>4</v>
      </c>
      <c r="E5" s="485" t="s">
        <v>139</v>
      </c>
      <c r="F5" s="487" t="s">
        <v>255</v>
      </c>
      <c r="G5" s="484" t="s">
        <v>140</v>
      </c>
      <c r="H5" s="325" t="s">
        <v>306</v>
      </c>
    </row>
    <row r="6" spans="1:8" ht="38.25" customHeight="1" x14ac:dyDescent="0.25">
      <c r="A6" s="479">
        <v>1</v>
      </c>
      <c r="B6" s="480" t="s">
        <v>149</v>
      </c>
      <c r="C6" s="480" t="s">
        <v>150</v>
      </c>
      <c r="D6" s="481" t="s">
        <v>144</v>
      </c>
      <c r="E6" s="486">
        <v>1</v>
      </c>
      <c r="F6" s="488"/>
      <c r="G6" s="482">
        <f>F6*E6</f>
        <v>0</v>
      </c>
      <c r="H6" s="483"/>
    </row>
    <row r="7" spans="1:8" ht="51.75" customHeight="1" x14ac:dyDescent="0.25">
      <c r="A7" s="464">
        <v>2</v>
      </c>
      <c r="B7" s="256" t="s">
        <v>151</v>
      </c>
      <c r="C7" s="256" t="s">
        <v>152</v>
      </c>
      <c r="D7" s="222" t="s">
        <v>144</v>
      </c>
      <c r="E7" s="421">
        <v>4</v>
      </c>
      <c r="F7" s="489"/>
      <c r="G7" s="465">
        <f t="shared" ref="G7:G23" si="0">F7*E7</f>
        <v>0</v>
      </c>
      <c r="H7" s="476"/>
    </row>
    <row r="8" spans="1:8" ht="26.25" customHeight="1" x14ac:dyDescent="0.25">
      <c r="A8" s="464">
        <v>3</v>
      </c>
      <c r="B8" s="256" t="s">
        <v>153</v>
      </c>
      <c r="C8" s="256" t="s">
        <v>154</v>
      </c>
      <c r="D8" s="222" t="s">
        <v>144</v>
      </c>
      <c r="E8" s="421">
        <v>4</v>
      </c>
      <c r="F8" s="489"/>
      <c r="G8" s="465">
        <f t="shared" si="0"/>
        <v>0</v>
      </c>
      <c r="H8" s="476"/>
    </row>
    <row r="9" spans="1:8" ht="47.25" customHeight="1" x14ac:dyDescent="0.25">
      <c r="A9" s="464">
        <v>4</v>
      </c>
      <c r="B9" s="466" t="s">
        <v>155</v>
      </c>
      <c r="C9" s="256" t="s">
        <v>375</v>
      </c>
      <c r="D9" s="222" t="s">
        <v>144</v>
      </c>
      <c r="E9" s="421">
        <f>2+2+2</f>
        <v>6</v>
      </c>
      <c r="F9" s="489"/>
      <c r="G9" s="465">
        <f t="shared" si="0"/>
        <v>0</v>
      </c>
      <c r="H9" s="476"/>
    </row>
    <row r="10" spans="1:8" ht="38.25" customHeight="1" x14ac:dyDescent="0.25">
      <c r="A10" s="464">
        <v>5</v>
      </c>
      <c r="B10" s="256" t="s">
        <v>145</v>
      </c>
      <c r="C10" s="256" t="s">
        <v>376</v>
      </c>
      <c r="D10" s="222" t="s">
        <v>144</v>
      </c>
      <c r="E10" s="421">
        <v>1</v>
      </c>
      <c r="F10" s="489"/>
      <c r="G10" s="465">
        <f t="shared" si="0"/>
        <v>0</v>
      </c>
      <c r="H10" s="476"/>
    </row>
    <row r="11" spans="1:8" ht="35.25" customHeight="1" x14ac:dyDescent="0.25">
      <c r="A11" s="464">
        <v>6</v>
      </c>
      <c r="B11" s="256" t="s">
        <v>156</v>
      </c>
      <c r="C11" s="256" t="s">
        <v>377</v>
      </c>
      <c r="D11" s="222" t="s">
        <v>144</v>
      </c>
      <c r="E11" s="421">
        <v>2</v>
      </c>
      <c r="F11" s="489"/>
      <c r="G11" s="465">
        <f t="shared" si="0"/>
        <v>0</v>
      </c>
      <c r="H11" s="476"/>
    </row>
    <row r="12" spans="1:8" ht="36.75" customHeight="1" x14ac:dyDescent="0.25">
      <c r="A12" s="464">
        <v>7</v>
      </c>
      <c r="B12" s="466" t="s">
        <v>157</v>
      </c>
      <c r="C12" s="256" t="s">
        <v>378</v>
      </c>
      <c r="D12" s="222" t="s">
        <v>144</v>
      </c>
      <c r="E12" s="421">
        <v>3</v>
      </c>
      <c r="F12" s="489"/>
      <c r="G12" s="465">
        <f t="shared" si="0"/>
        <v>0</v>
      </c>
      <c r="H12" s="476"/>
    </row>
    <row r="13" spans="1:8" ht="39" customHeight="1" x14ac:dyDescent="0.25">
      <c r="A13" s="464">
        <v>8</v>
      </c>
      <c r="B13" s="256" t="s">
        <v>161</v>
      </c>
      <c r="C13" s="256" t="s">
        <v>162</v>
      </c>
      <c r="D13" s="222" t="s">
        <v>144</v>
      </c>
      <c r="E13" s="421">
        <v>1</v>
      </c>
      <c r="F13" s="489"/>
      <c r="G13" s="465">
        <f t="shared" si="0"/>
        <v>0</v>
      </c>
      <c r="H13" s="476"/>
    </row>
    <row r="14" spans="1:8" ht="72" customHeight="1" x14ac:dyDescent="0.25">
      <c r="A14" s="464">
        <v>9</v>
      </c>
      <c r="B14" s="256" t="s">
        <v>159</v>
      </c>
      <c r="C14" s="256" t="s">
        <v>160</v>
      </c>
      <c r="D14" s="222" t="s">
        <v>144</v>
      </c>
      <c r="E14" s="421">
        <v>2</v>
      </c>
      <c r="F14" s="489"/>
      <c r="G14" s="465">
        <f t="shared" si="0"/>
        <v>0</v>
      </c>
      <c r="H14" s="476"/>
    </row>
    <row r="15" spans="1:8" ht="66" customHeight="1" x14ac:dyDescent="0.25">
      <c r="A15" s="464">
        <v>10</v>
      </c>
      <c r="B15" s="256" t="s">
        <v>158</v>
      </c>
      <c r="C15" s="256" t="s">
        <v>216</v>
      </c>
      <c r="D15" s="222" t="s">
        <v>144</v>
      </c>
      <c r="E15" s="421">
        <v>1</v>
      </c>
      <c r="F15" s="489"/>
      <c r="G15" s="465">
        <f t="shared" si="0"/>
        <v>0</v>
      </c>
      <c r="H15" s="476"/>
    </row>
    <row r="16" spans="1:8" ht="55.5" customHeight="1" x14ac:dyDescent="0.25">
      <c r="A16" s="464">
        <v>11</v>
      </c>
      <c r="B16" s="466" t="s">
        <v>379</v>
      </c>
      <c r="C16" s="256" t="s">
        <v>380</v>
      </c>
      <c r="D16" s="222" t="s">
        <v>144</v>
      </c>
      <c r="E16" s="421">
        <v>1</v>
      </c>
      <c r="F16" s="489"/>
      <c r="G16" s="465">
        <f t="shared" si="0"/>
        <v>0</v>
      </c>
      <c r="H16" s="476"/>
    </row>
    <row r="17" spans="1:9" ht="30" customHeight="1" thickBot="1" x14ac:dyDescent="0.3">
      <c r="A17" s="490">
        <v>12</v>
      </c>
      <c r="B17" s="467" t="s">
        <v>217</v>
      </c>
      <c r="C17" s="467" t="s">
        <v>218</v>
      </c>
      <c r="D17" s="468" t="s">
        <v>144</v>
      </c>
      <c r="E17" s="469">
        <v>1</v>
      </c>
      <c r="F17" s="491"/>
      <c r="G17" s="492">
        <f t="shared" si="0"/>
        <v>0</v>
      </c>
      <c r="H17" s="493"/>
    </row>
    <row r="18" spans="1:9" ht="31.2" customHeight="1" x14ac:dyDescent="0.25">
      <c r="A18" s="495">
        <v>13</v>
      </c>
      <c r="B18" s="219" t="s">
        <v>188</v>
      </c>
      <c r="C18" s="470" t="s">
        <v>381</v>
      </c>
      <c r="D18" s="470" t="s">
        <v>187</v>
      </c>
      <c r="E18" s="471">
        <v>4</v>
      </c>
      <c r="F18" s="496"/>
      <c r="G18" s="497">
        <f t="shared" si="0"/>
        <v>0</v>
      </c>
      <c r="H18" s="498"/>
      <c r="I18" s="606" t="s">
        <v>402</v>
      </c>
    </row>
    <row r="19" spans="1:9" ht="31.2" customHeight="1" x14ac:dyDescent="0.25">
      <c r="A19" s="464">
        <v>14</v>
      </c>
      <c r="B19" s="221" t="s">
        <v>190</v>
      </c>
      <c r="C19" s="256" t="s">
        <v>382</v>
      </c>
      <c r="D19" s="256" t="s">
        <v>191</v>
      </c>
      <c r="E19" s="421">
        <v>4</v>
      </c>
      <c r="F19" s="489"/>
      <c r="G19" s="465">
        <f t="shared" si="0"/>
        <v>0</v>
      </c>
      <c r="H19" s="476"/>
      <c r="I19" s="607"/>
    </row>
    <row r="20" spans="1:9" ht="31.2" customHeight="1" x14ac:dyDescent="0.25">
      <c r="A20" s="464">
        <v>15</v>
      </c>
      <c r="B20" s="221" t="s">
        <v>383</v>
      </c>
      <c r="C20" s="256" t="s">
        <v>384</v>
      </c>
      <c r="D20" s="256" t="s">
        <v>189</v>
      </c>
      <c r="E20" s="421">
        <v>2</v>
      </c>
      <c r="F20" s="489"/>
      <c r="G20" s="465">
        <f t="shared" si="0"/>
        <v>0</v>
      </c>
      <c r="H20" s="476"/>
      <c r="I20" s="607"/>
    </row>
    <row r="21" spans="1:9" ht="31.2" customHeight="1" thickBot="1" x14ac:dyDescent="0.3">
      <c r="A21" s="477">
        <v>16</v>
      </c>
      <c r="B21" s="223" t="s">
        <v>220</v>
      </c>
      <c r="C21" s="255" t="s">
        <v>385</v>
      </c>
      <c r="D21" s="255" t="s">
        <v>192</v>
      </c>
      <c r="E21" s="472">
        <v>50</v>
      </c>
      <c r="F21" s="499"/>
      <c r="G21" s="478">
        <f t="shared" si="0"/>
        <v>0</v>
      </c>
      <c r="H21" s="500"/>
      <c r="I21" s="608"/>
    </row>
    <row r="22" spans="1:9" s="226" customFormat="1" ht="42" customHeight="1" x14ac:dyDescent="0.25">
      <c r="A22" s="479">
        <f t="shared" ref="A22:A23" si="1">ROW()-2</f>
        <v>20</v>
      </c>
      <c r="B22" s="480" t="s">
        <v>320</v>
      </c>
      <c r="C22" s="480" t="s">
        <v>321</v>
      </c>
      <c r="D22" s="480" t="s">
        <v>233</v>
      </c>
      <c r="E22" s="486">
        <v>2</v>
      </c>
      <c r="F22" s="494"/>
      <c r="G22" s="482">
        <f t="shared" si="0"/>
        <v>0</v>
      </c>
      <c r="H22" s="321"/>
    </row>
    <row r="23" spans="1:9" s="226" customFormat="1" ht="69" customHeight="1" thickBot="1" x14ac:dyDescent="0.3">
      <c r="A23" s="477">
        <f t="shared" si="1"/>
        <v>21</v>
      </c>
      <c r="B23" s="255" t="s">
        <v>322</v>
      </c>
      <c r="C23" s="255" t="s">
        <v>323</v>
      </c>
      <c r="D23" s="255" t="s">
        <v>233</v>
      </c>
      <c r="E23" s="472">
        <v>1</v>
      </c>
      <c r="F23" s="388"/>
      <c r="G23" s="478">
        <f t="shared" si="0"/>
        <v>0</v>
      </c>
      <c r="H23" s="316"/>
    </row>
    <row r="24" spans="1:9" ht="24.9" customHeight="1" thickBot="1" x14ac:dyDescent="0.3">
      <c r="A24" s="227"/>
      <c r="B24" s="293"/>
      <c r="C24" s="293"/>
      <c r="D24" s="227"/>
      <c r="E24" s="227"/>
      <c r="F24" s="228" t="s">
        <v>12</v>
      </c>
      <c r="G24" s="301">
        <f>SUM(G6:G23)</f>
        <v>0</v>
      </c>
    </row>
    <row r="25" spans="1:9" ht="24.9" customHeight="1" x14ac:dyDescent="0.25">
      <c r="A25" s="586" t="s">
        <v>249</v>
      </c>
      <c r="B25" s="587"/>
      <c r="C25" s="588"/>
      <c r="D25" s="227"/>
      <c r="E25" s="227"/>
      <c r="F25" s="228" t="s">
        <v>163</v>
      </c>
      <c r="G25" s="230"/>
    </row>
    <row r="26" spans="1:9" ht="24.9" customHeight="1" x14ac:dyDescent="0.25">
      <c r="A26" s="589"/>
      <c r="B26" s="590"/>
      <c r="C26" s="591"/>
      <c r="D26" s="227"/>
      <c r="E26" s="227"/>
      <c r="F26" s="228" t="s">
        <v>36</v>
      </c>
      <c r="G26" s="230"/>
    </row>
    <row r="27" spans="1:9" ht="24.9" customHeight="1" x14ac:dyDescent="0.25">
      <c r="A27" s="589"/>
      <c r="B27" s="590"/>
      <c r="C27" s="591"/>
      <c r="D27" s="231"/>
      <c r="E27" s="231"/>
      <c r="F27" s="228" t="s">
        <v>62</v>
      </c>
      <c r="G27" s="230"/>
    </row>
    <row r="28" spans="1:9" ht="24.9" customHeight="1" thickBot="1" x14ac:dyDescent="0.3">
      <c r="A28" s="589"/>
      <c r="B28" s="590"/>
      <c r="C28" s="591"/>
      <c r="D28" s="231"/>
      <c r="E28" s="231"/>
      <c r="F28" s="228" t="s">
        <v>14</v>
      </c>
      <c r="G28" s="302">
        <f>SUM(G24:G27)</f>
        <v>0</v>
      </c>
    </row>
    <row r="29" spans="1:9" ht="13.8" thickBot="1" x14ac:dyDescent="0.3">
      <c r="A29" s="592"/>
      <c r="B29" s="593"/>
      <c r="C29" s="594"/>
      <c r="D29" s="226"/>
      <c r="E29" s="226"/>
      <c r="F29" s="226"/>
      <c r="G29" s="226"/>
    </row>
    <row r="30" spans="1:9" x14ac:dyDescent="0.25">
      <c r="A30" s="226"/>
      <c r="B30" s="226"/>
      <c r="C30" s="226"/>
      <c r="D30" s="226"/>
      <c r="E30" s="233" t="s">
        <v>167</v>
      </c>
      <c r="F30" s="226"/>
      <c r="G30" s="226"/>
    </row>
    <row r="32" spans="1:9" ht="13.8" thickBot="1" x14ac:dyDescent="0.3"/>
    <row r="33" spans="1:9" x14ac:dyDescent="0.25">
      <c r="A33" s="205" t="s">
        <v>221</v>
      </c>
      <c r="B33" s="206"/>
      <c r="C33" s="206"/>
      <c r="D33" s="206"/>
      <c r="E33" s="206"/>
      <c r="F33" s="206"/>
      <c r="G33" s="206"/>
      <c r="H33" s="206"/>
      <c r="I33" s="473"/>
    </row>
    <row r="34" spans="1:9" ht="24" customHeight="1" x14ac:dyDescent="0.25">
      <c r="A34" s="207" t="s">
        <v>386</v>
      </c>
      <c r="B34" s="208"/>
      <c r="C34" s="208"/>
      <c r="D34" s="208"/>
      <c r="E34" s="208"/>
      <c r="F34" s="208"/>
      <c r="G34" s="208"/>
      <c r="I34" s="474"/>
    </row>
    <row r="35" spans="1:9" x14ac:dyDescent="0.25">
      <c r="A35" s="207" t="s">
        <v>223</v>
      </c>
      <c r="I35" s="474"/>
    </row>
    <row r="36" spans="1:9" x14ac:dyDescent="0.25">
      <c r="A36" s="207" t="s">
        <v>224</v>
      </c>
      <c r="I36" s="474"/>
    </row>
    <row r="37" spans="1:9" x14ac:dyDescent="0.25">
      <c r="A37" s="207" t="s">
        <v>225</v>
      </c>
      <c r="I37" s="474"/>
    </row>
    <row r="38" spans="1:9" x14ac:dyDescent="0.25">
      <c r="A38" s="207" t="s">
        <v>228</v>
      </c>
      <c r="I38" s="474"/>
    </row>
    <row r="39" spans="1:9" x14ac:dyDescent="0.25">
      <c r="A39" s="207" t="s">
        <v>227</v>
      </c>
      <c r="I39" s="474"/>
    </row>
    <row r="40" spans="1:9" x14ac:dyDescent="0.25">
      <c r="A40" s="207" t="s">
        <v>226</v>
      </c>
      <c r="I40" s="474"/>
    </row>
    <row r="41" spans="1:9" ht="27" customHeight="1" thickBot="1" x14ac:dyDescent="0.3">
      <c r="A41" s="210" t="s">
        <v>222</v>
      </c>
      <c r="B41" s="211"/>
      <c r="C41" s="211"/>
      <c r="D41" s="211"/>
      <c r="E41" s="211"/>
      <c r="F41" s="211"/>
      <c r="G41" s="211"/>
      <c r="H41" s="211"/>
      <c r="I41" s="475"/>
    </row>
  </sheetData>
  <mergeCells count="4">
    <mergeCell ref="B3:C3"/>
    <mergeCell ref="A25:C29"/>
    <mergeCell ref="F4:G4"/>
    <mergeCell ref="I18:I21"/>
  </mergeCells>
  <pageMargins left="0.7" right="0.7" top="0.75" bottom="0.75" header="0.3" footer="0.3"/>
  <pageSetup scale="75" fitToHeight="0" orientation="landscape" r:id="rId1"/>
  <rowBreaks count="1" manualBreakCount="1">
    <brk id="17" max="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BD052-FCFA-498D-93EB-E6390BB023A8}">
  <sheetPr>
    <pageSetUpPr fitToPage="1"/>
  </sheetPr>
  <dimension ref="A1:I41"/>
  <sheetViews>
    <sheetView view="pageBreakPreview" topLeftCell="A19" zoomScaleNormal="112" zoomScaleSheetLayoutView="100" workbookViewId="0">
      <selection activeCell="D22" sqref="D22"/>
    </sheetView>
  </sheetViews>
  <sheetFormatPr defaultColWidth="9.109375" defaultRowHeight="13.2" x14ac:dyDescent="0.25"/>
  <cols>
    <col min="1" max="1" width="9.109375" style="217"/>
    <col min="2" max="2" width="19.5546875" style="217" customWidth="1"/>
    <col min="3" max="3" width="32.33203125" style="217" customWidth="1"/>
    <col min="4" max="5" width="9.109375" style="217"/>
    <col min="6" max="6" width="16.44140625" style="217" customWidth="1"/>
    <col min="7" max="7" width="15.21875" style="217" customWidth="1"/>
    <col min="8" max="8" width="17.33203125" style="217" customWidth="1"/>
    <col min="9" max="9" width="20.21875" style="217" customWidth="1"/>
    <col min="10" max="16384" width="9.109375" style="217"/>
  </cols>
  <sheetData>
    <row r="1" spans="1:8" ht="13.8" thickBot="1" x14ac:dyDescent="0.3">
      <c r="A1" s="212" t="s">
        <v>254</v>
      </c>
      <c r="B1" s="213"/>
      <c r="C1" s="214"/>
      <c r="D1" s="215"/>
      <c r="E1" s="215"/>
      <c r="F1" s="215"/>
      <c r="G1" s="216"/>
    </row>
    <row r="2" spans="1:8" ht="13.8" thickBot="1" x14ac:dyDescent="0.3"/>
    <row r="3" spans="1:8" ht="13.8" thickBot="1" x14ac:dyDescent="0.3">
      <c r="A3" s="234">
        <v>8</v>
      </c>
      <c r="B3" s="613" t="s">
        <v>388</v>
      </c>
      <c r="C3" s="614"/>
      <c r="D3" s="235" t="s">
        <v>283</v>
      </c>
      <c r="E3" s="236">
        <v>2000</v>
      </c>
      <c r="F3" s="237">
        <f>G29</f>
        <v>0</v>
      </c>
      <c r="G3" s="238">
        <f>F3*E3</f>
        <v>0</v>
      </c>
    </row>
    <row r="4" spans="1:8" ht="13.8" thickBot="1" x14ac:dyDescent="0.3">
      <c r="A4" s="239"/>
      <c r="B4" s="240"/>
      <c r="C4" s="240"/>
      <c r="D4" s="241"/>
      <c r="E4" s="241"/>
      <c r="F4" s="600" t="s">
        <v>35</v>
      </c>
      <c r="G4" s="615"/>
    </row>
    <row r="5" spans="1:8" ht="27" thickBot="1" x14ac:dyDescent="0.3">
      <c r="A5" s="242" t="s">
        <v>136</v>
      </c>
      <c r="B5" s="243" t="s">
        <v>256</v>
      </c>
      <c r="C5" s="243" t="s">
        <v>138</v>
      </c>
      <c r="D5" s="243" t="s">
        <v>4</v>
      </c>
      <c r="E5" s="485" t="s">
        <v>139</v>
      </c>
      <c r="F5" s="487" t="s">
        <v>202</v>
      </c>
      <c r="G5" s="484" t="s">
        <v>140</v>
      </c>
      <c r="H5" s="325" t="s">
        <v>306</v>
      </c>
    </row>
    <row r="6" spans="1:8" ht="39.6" x14ac:dyDescent="0.25">
      <c r="A6" s="244">
        <v>1</v>
      </c>
      <c r="B6" s="264" t="s">
        <v>168</v>
      </c>
      <c r="C6" s="245" t="s">
        <v>152</v>
      </c>
      <c r="D6" s="246" t="s">
        <v>144</v>
      </c>
      <c r="E6" s="507">
        <v>3</v>
      </c>
      <c r="F6" s="244"/>
      <c r="G6" s="505">
        <f>F6*E6</f>
        <v>0</v>
      </c>
      <c r="H6" s="506"/>
    </row>
    <row r="7" spans="1:8" x14ac:dyDescent="0.25">
      <c r="A7" s="247">
        <v>2</v>
      </c>
      <c r="B7" s="248" t="s">
        <v>169</v>
      </c>
      <c r="C7" s="248" t="s">
        <v>154</v>
      </c>
      <c r="D7" s="249" t="s">
        <v>144</v>
      </c>
      <c r="E7" s="508">
        <v>2</v>
      </c>
      <c r="F7" s="247"/>
      <c r="G7" s="501">
        <f t="shared" ref="G7:G24" si="0">F7*E7</f>
        <v>0</v>
      </c>
      <c r="H7" s="502"/>
    </row>
    <row r="8" spans="1:8" x14ac:dyDescent="0.25">
      <c r="A8" s="247">
        <v>3</v>
      </c>
      <c r="B8" s="248" t="s">
        <v>170</v>
      </c>
      <c r="C8" s="248" t="s">
        <v>154</v>
      </c>
      <c r="D8" s="249" t="s">
        <v>144</v>
      </c>
      <c r="E8" s="508">
        <v>2</v>
      </c>
      <c r="F8" s="247"/>
      <c r="G8" s="501">
        <f t="shared" si="0"/>
        <v>0</v>
      </c>
      <c r="H8" s="502"/>
    </row>
    <row r="9" spans="1:8" x14ac:dyDescent="0.25">
      <c r="A9" s="247">
        <v>4</v>
      </c>
      <c r="B9" s="248" t="s">
        <v>171</v>
      </c>
      <c r="C9" s="248" t="s">
        <v>154</v>
      </c>
      <c r="D9" s="249" t="s">
        <v>144</v>
      </c>
      <c r="E9" s="508">
        <v>1</v>
      </c>
      <c r="F9" s="247"/>
      <c r="G9" s="501">
        <f t="shared" si="0"/>
        <v>0</v>
      </c>
      <c r="H9" s="502"/>
    </row>
    <row r="10" spans="1:8" x14ac:dyDescent="0.25">
      <c r="A10" s="247">
        <v>5</v>
      </c>
      <c r="B10" s="248" t="s">
        <v>172</v>
      </c>
      <c r="C10" s="248" t="s">
        <v>182</v>
      </c>
      <c r="D10" s="249" t="s">
        <v>144</v>
      </c>
      <c r="E10" s="508">
        <v>1</v>
      </c>
      <c r="F10" s="247"/>
      <c r="G10" s="501">
        <f t="shared" si="0"/>
        <v>0</v>
      </c>
      <c r="H10" s="502"/>
    </row>
    <row r="11" spans="1:8" ht="26.4" x14ac:dyDescent="0.25">
      <c r="A11" s="247">
        <v>6</v>
      </c>
      <c r="B11" s="248" t="s">
        <v>173</v>
      </c>
      <c r="C11" s="248" t="s">
        <v>403</v>
      </c>
      <c r="D11" s="249" t="s">
        <v>144</v>
      </c>
      <c r="E11" s="508">
        <v>1</v>
      </c>
      <c r="F11" s="247"/>
      <c r="G11" s="501">
        <f t="shared" si="0"/>
        <v>0</v>
      </c>
      <c r="H11" s="502"/>
    </row>
    <row r="12" spans="1:8" x14ac:dyDescent="0.25">
      <c r="A12" s="247">
        <v>7</v>
      </c>
      <c r="B12" s="248" t="s">
        <v>174</v>
      </c>
      <c r="C12" s="248" t="s">
        <v>183</v>
      </c>
      <c r="D12" s="249" t="s">
        <v>144</v>
      </c>
      <c r="E12" s="508">
        <v>1</v>
      </c>
      <c r="F12" s="247"/>
      <c r="G12" s="501">
        <f t="shared" si="0"/>
        <v>0</v>
      </c>
      <c r="H12" s="502"/>
    </row>
    <row r="13" spans="1:8" x14ac:dyDescent="0.25">
      <c r="A13" s="247">
        <v>8</v>
      </c>
      <c r="B13" s="248" t="s">
        <v>175</v>
      </c>
      <c r="C13" s="248" t="s">
        <v>203</v>
      </c>
      <c r="D13" s="249" t="s">
        <v>144</v>
      </c>
      <c r="E13" s="508">
        <v>1</v>
      </c>
      <c r="F13" s="247"/>
      <c r="G13" s="501">
        <f t="shared" si="0"/>
        <v>0</v>
      </c>
      <c r="H13" s="502"/>
    </row>
    <row r="14" spans="1:8" ht="26.4" x14ac:dyDescent="0.25">
      <c r="A14" s="247">
        <v>9</v>
      </c>
      <c r="B14" s="248" t="s">
        <v>176</v>
      </c>
      <c r="C14" s="248" t="s">
        <v>204</v>
      </c>
      <c r="D14" s="249" t="s">
        <v>144</v>
      </c>
      <c r="E14" s="508">
        <v>1</v>
      </c>
      <c r="F14" s="247"/>
      <c r="G14" s="501">
        <f t="shared" si="0"/>
        <v>0</v>
      </c>
      <c r="H14" s="502"/>
    </row>
    <row r="15" spans="1:8" ht="66" x14ac:dyDescent="0.25">
      <c r="A15" s="247">
        <v>10</v>
      </c>
      <c r="B15" s="248" t="s">
        <v>177</v>
      </c>
      <c r="C15" s="250" t="s">
        <v>324</v>
      </c>
      <c r="D15" s="249" t="s">
        <v>144</v>
      </c>
      <c r="E15" s="508">
        <v>1</v>
      </c>
      <c r="F15" s="247"/>
      <c r="G15" s="501">
        <f t="shared" si="0"/>
        <v>0</v>
      </c>
      <c r="H15" s="502"/>
    </row>
    <row r="16" spans="1:8" ht="26.4" x14ac:dyDescent="0.25">
      <c r="A16" s="247">
        <v>11</v>
      </c>
      <c r="B16" s="248" t="s">
        <v>178</v>
      </c>
      <c r="C16" s="248" t="s">
        <v>205</v>
      </c>
      <c r="D16" s="249" t="s">
        <v>144</v>
      </c>
      <c r="E16" s="508">
        <v>1</v>
      </c>
      <c r="F16" s="247"/>
      <c r="G16" s="501">
        <f t="shared" si="0"/>
        <v>0</v>
      </c>
      <c r="H16" s="502"/>
    </row>
    <row r="17" spans="1:9" ht="26.4" x14ac:dyDescent="0.25">
      <c r="A17" s="247">
        <v>12</v>
      </c>
      <c r="B17" s="248" t="s">
        <v>179</v>
      </c>
      <c r="C17" s="248" t="s">
        <v>184</v>
      </c>
      <c r="D17" s="249" t="s">
        <v>144</v>
      </c>
      <c r="E17" s="508">
        <v>1</v>
      </c>
      <c r="F17" s="247"/>
      <c r="G17" s="501">
        <f t="shared" si="0"/>
        <v>0</v>
      </c>
      <c r="H17" s="502"/>
    </row>
    <row r="18" spans="1:9" x14ac:dyDescent="0.25">
      <c r="A18" s="247">
        <v>13</v>
      </c>
      <c r="B18" s="248" t="s">
        <v>180</v>
      </c>
      <c r="C18" s="248" t="s">
        <v>185</v>
      </c>
      <c r="D18" s="249" t="s">
        <v>144</v>
      </c>
      <c r="E18" s="508">
        <v>1</v>
      </c>
      <c r="F18" s="247"/>
      <c r="G18" s="501">
        <f t="shared" si="0"/>
        <v>0</v>
      </c>
      <c r="H18" s="502"/>
    </row>
    <row r="19" spans="1:9" ht="79.8" thickBot="1" x14ac:dyDescent="0.3">
      <c r="A19" s="509">
        <v>14</v>
      </c>
      <c r="B19" s="251" t="s">
        <v>181</v>
      </c>
      <c r="C19" s="251" t="s">
        <v>318</v>
      </c>
      <c r="D19" s="252" t="s">
        <v>144</v>
      </c>
      <c r="E19" s="510">
        <v>1</v>
      </c>
      <c r="F19" s="509"/>
      <c r="G19" s="511">
        <f t="shared" si="0"/>
        <v>0</v>
      </c>
      <c r="H19" s="512"/>
    </row>
    <row r="20" spans="1:9" s="209" customFormat="1" ht="39.6" x14ac:dyDescent="0.25">
      <c r="A20" s="513">
        <v>15</v>
      </c>
      <c r="B20" s="219" t="s">
        <v>188</v>
      </c>
      <c r="C20" s="253" t="s">
        <v>207</v>
      </c>
      <c r="D20" s="220" t="s">
        <v>187</v>
      </c>
      <c r="E20" s="471">
        <v>2</v>
      </c>
      <c r="F20" s="495"/>
      <c r="G20" s="514">
        <f t="shared" si="0"/>
        <v>0</v>
      </c>
      <c r="H20" s="498"/>
      <c r="I20" s="606" t="s">
        <v>402</v>
      </c>
    </row>
    <row r="21" spans="1:9" s="209" customFormat="1" ht="26.4" x14ac:dyDescent="0.25">
      <c r="A21" s="247">
        <v>16</v>
      </c>
      <c r="B21" s="221" t="s">
        <v>190</v>
      </c>
      <c r="C21" s="254" t="s">
        <v>206</v>
      </c>
      <c r="D21" s="222" t="s">
        <v>191</v>
      </c>
      <c r="E21" s="421">
        <v>3</v>
      </c>
      <c r="F21" s="464"/>
      <c r="G21" s="501">
        <f t="shared" si="0"/>
        <v>0</v>
      </c>
      <c r="H21" s="476"/>
      <c r="I21" s="607"/>
    </row>
    <row r="22" spans="1:9" s="209" customFormat="1" ht="27" thickBot="1" x14ac:dyDescent="0.3">
      <c r="A22" s="503">
        <v>17</v>
      </c>
      <c r="B22" s="223" t="s">
        <v>219</v>
      </c>
      <c r="C22" s="255" t="s">
        <v>319</v>
      </c>
      <c r="D22" s="224" t="s">
        <v>189</v>
      </c>
      <c r="E22" s="472">
        <v>1</v>
      </c>
      <c r="F22" s="477"/>
      <c r="G22" s="504">
        <f t="shared" si="0"/>
        <v>0</v>
      </c>
      <c r="H22" s="500"/>
      <c r="I22" s="608"/>
    </row>
    <row r="23" spans="1:9" s="226" customFormat="1" ht="26.4" x14ac:dyDescent="0.25">
      <c r="A23" s="244">
        <v>18</v>
      </c>
      <c r="B23" s="480" t="s">
        <v>320</v>
      </c>
      <c r="C23" s="480" t="s">
        <v>321</v>
      </c>
      <c r="D23" s="480" t="s">
        <v>233</v>
      </c>
      <c r="E23" s="486">
        <v>2</v>
      </c>
      <c r="F23" s="494"/>
      <c r="G23" s="505">
        <f t="shared" si="0"/>
        <v>0</v>
      </c>
      <c r="H23" s="321"/>
    </row>
    <row r="24" spans="1:9" s="226" customFormat="1" ht="66.599999999999994" thickBot="1" x14ac:dyDescent="0.3">
      <c r="A24" s="503">
        <v>19</v>
      </c>
      <c r="B24" s="255" t="s">
        <v>322</v>
      </c>
      <c r="C24" s="255" t="s">
        <v>323</v>
      </c>
      <c r="D24" s="255" t="s">
        <v>233</v>
      </c>
      <c r="E24" s="472">
        <v>1</v>
      </c>
      <c r="F24" s="388"/>
      <c r="G24" s="504">
        <f t="shared" si="0"/>
        <v>0</v>
      </c>
      <c r="H24" s="316"/>
    </row>
    <row r="25" spans="1:9" ht="13.8" thickBot="1" x14ac:dyDescent="0.3">
      <c r="A25" s="227"/>
      <c r="B25" s="227"/>
      <c r="C25" s="227"/>
      <c r="D25" s="227"/>
      <c r="E25" s="227"/>
      <c r="F25" s="228" t="s">
        <v>12</v>
      </c>
      <c r="G25" s="229">
        <f>SUM(G6:G24)</f>
        <v>0</v>
      </c>
    </row>
    <row r="26" spans="1:9" x14ac:dyDescent="0.25">
      <c r="A26" s="586" t="s">
        <v>249</v>
      </c>
      <c r="B26" s="587"/>
      <c r="C26" s="588"/>
      <c r="D26" s="227"/>
      <c r="E26" s="227"/>
      <c r="F26" s="228" t="s">
        <v>163</v>
      </c>
      <c r="G26" s="230"/>
    </row>
    <row r="27" spans="1:9" x14ac:dyDescent="0.25">
      <c r="A27" s="589"/>
      <c r="B27" s="590"/>
      <c r="C27" s="591"/>
      <c r="D27" s="227"/>
      <c r="E27" s="227"/>
      <c r="F27" s="228" t="s">
        <v>36</v>
      </c>
      <c r="G27" s="230"/>
    </row>
    <row r="28" spans="1:9" x14ac:dyDescent="0.25">
      <c r="A28" s="589"/>
      <c r="B28" s="590"/>
      <c r="C28" s="591"/>
      <c r="D28" s="231"/>
      <c r="E28" s="231"/>
      <c r="F28" s="228" t="s">
        <v>62</v>
      </c>
      <c r="G28" s="230"/>
    </row>
    <row r="29" spans="1:9" ht="13.8" thickBot="1" x14ac:dyDescent="0.3">
      <c r="A29" s="589"/>
      <c r="B29" s="590"/>
      <c r="C29" s="591"/>
      <c r="D29" s="231"/>
      <c r="E29" s="231"/>
      <c r="F29" s="228" t="s">
        <v>14</v>
      </c>
      <c r="G29" s="232">
        <f>SUM(G25:G28)</f>
        <v>0</v>
      </c>
    </row>
    <row r="30" spans="1:9" ht="13.8" thickBot="1" x14ac:dyDescent="0.3">
      <c r="A30" s="592"/>
      <c r="B30" s="593"/>
      <c r="C30" s="594"/>
      <c r="D30" s="226"/>
      <c r="E30" s="226"/>
      <c r="F30" s="226"/>
      <c r="G30" s="226"/>
    </row>
    <row r="31" spans="1:9" ht="13.8" thickBot="1" x14ac:dyDescent="0.3">
      <c r="A31" s="226"/>
      <c r="B31" s="226"/>
      <c r="C31" s="226"/>
      <c r="D31" s="226"/>
      <c r="E31" s="233" t="s">
        <v>167</v>
      </c>
      <c r="F31" s="226"/>
      <c r="G31" s="226"/>
    </row>
    <row r="32" spans="1:9" x14ac:dyDescent="0.25">
      <c r="A32" s="609"/>
      <c r="B32" s="610"/>
      <c r="C32" s="610"/>
      <c r="D32" s="610"/>
      <c r="E32" s="610"/>
      <c r="F32" s="610"/>
      <c r="G32" s="610"/>
      <c r="H32" s="257"/>
    </row>
    <row r="33" spans="1:8" x14ac:dyDescent="0.25">
      <c r="A33" s="258" t="s">
        <v>208</v>
      </c>
      <c r="H33" s="259"/>
    </row>
    <row r="34" spans="1:8" x14ac:dyDescent="0.25">
      <c r="A34" s="260"/>
      <c r="H34" s="259"/>
    </row>
    <row r="35" spans="1:8" x14ac:dyDescent="0.25">
      <c r="A35" s="611" t="s">
        <v>209</v>
      </c>
      <c r="B35" s="612"/>
      <c r="C35" s="612"/>
      <c r="D35" s="612"/>
      <c r="E35" s="612"/>
      <c r="F35" s="612"/>
      <c r="G35" s="612"/>
      <c r="H35" s="259"/>
    </row>
    <row r="36" spans="1:8" x14ac:dyDescent="0.25">
      <c r="A36" s="260" t="s">
        <v>210</v>
      </c>
      <c r="H36" s="259"/>
    </row>
    <row r="37" spans="1:8" x14ac:dyDescent="0.25">
      <c r="A37" s="260" t="s">
        <v>211</v>
      </c>
      <c r="H37" s="259"/>
    </row>
    <row r="38" spans="1:8" x14ac:dyDescent="0.25">
      <c r="A38" s="260" t="s">
        <v>212</v>
      </c>
      <c r="H38" s="259"/>
    </row>
    <row r="39" spans="1:8" x14ac:dyDescent="0.25">
      <c r="A39" s="260" t="s">
        <v>213</v>
      </c>
      <c r="H39" s="259"/>
    </row>
    <row r="40" spans="1:8" x14ac:dyDescent="0.25">
      <c r="A40" s="260" t="s">
        <v>214</v>
      </c>
      <c r="H40" s="259"/>
    </row>
    <row r="41" spans="1:8" ht="13.8" thickBot="1" x14ac:dyDescent="0.3">
      <c r="A41" s="261" t="s">
        <v>215</v>
      </c>
      <c r="B41" s="262"/>
      <c r="C41" s="262"/>
      <c r="D41" s="262"/>
      <c r="E41" s="262"/>
      <c r="F41" s="262"/>
      <c r="G41" s="262"/>
      <c r="H41" s="263"/>
    </row>
  </sheetData>
  <mergeCells count="6">
    <mergeCell ref="I20:I22"/>
    <mergeCell ref="A32:G32"/>
    <mergeCell ref="A35:G35"/>
    <mergeCell ref="B3:C3"/>
    <mergeCell ref="A26:C30"/>
    <mergeCell ref="F4:G4"/>
  </mergeCells>
  <pageMargins left="0.7" right="0.7" top="0.75" bottom="0.75" header="0.3" footer="0.3"/>
  <pageSetup scale="84" fitToHeight="0" orientation="landscape" r:id="rId1"/>
  <rowBreaks count="1" manualBreakCount="1">
    <brk id="22"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OneNet Document" ma:contentTypeID="0x010100F4ABE42D36554BC4A3ED59683975979A00C65FA6459FA5A640ADE1AFD1DF471A16" ma:contentTypeVersion="35" ma:contentTypeDescription="OneNet Custom Document Content Type" ma:contentTypeScope="" ma:versionID="5ba8b21e6f05fa6f37771abf097b806f">
  <xsd:schema xmlns:xsd="http://www.w3.org/2001/XMLSchema" xmlns:xs="http://www.w3.org/2001/XMLSchema" xmlns:p="http://schemas.microsoft.com/office/2006/metadata/properties" xmlns:ns2="0ff13d19-2e15-485f-8598-0119a95654f5" xmlns:ns3="c8fec470-01b7-46e0-baa7-af9a4b68a701" targetNamespace="http://schemas.microsoft.com/office/2006/metadata/properties" ma:root="true" ma:fieldsID="cc957808722f895355ef2f8f2001b1ef" ns2:_="" ns3:_="">
    <xsd:import namespace="0ff13d19-2e15-485f-8598-0119a95654f5"/>
    <xsd:import namespace="c8fec470-01b7-46e0-baa7-af9a4b68a701"/>
    <xsd:element name="properties">
      <xsd:complexType>
        <xsd:sequence>
          <xsd:element name="documentManagement">
            <xsd:complexType>
              <xsd:all>
                <xsd:element ref="ns2:SCITaxPrimaryLocationTaxHTField0" minOccurs="0"/>
                <xsd:element ref="ns2:SCITaxAssociatedLocationsTaxHTField0" minOccurs="0"/>
                <xsd:element ref="ns2:SCITaxPrimaryThemeTaxHTField0" minOccurs="0"/>
                <xsd:element ref="ns2:SCITaxAssociatedThemesTaxHTField0" minOccurs="0"/>
                <xsd:element ref="ns2:SCITaxPrimaryDepartmentTaxHTField0" minOccurs="0"/>
                <xsd:element ref="ns2:SCITaxAssociatedDepartmentsTaxHTField0" minOccurs="0"/>
                <xsd:element ref="ns2:SCITaxDocumentCategoryTaxHTField0" minOccurs="0"/>
                <xsd:element ref="ns2:SCITaxLanguageTaxHTField0" minOccurs="0"/>
                <xsd:element ref="ns2:SCITaxPartnersTaxHTField0" minOccurs="0"/>
                <xsd:element ref="ns2:SCITaxSourceTaxHTField0" minOccurs="0"/>
                <xsd:element ref="ns2:SCIForPublicDistribution" minOccurs="0"/>
                <xsd:element ref="ns2:SCITaxKeywordsTaxHTField0" minOccurs="0"/>
                <xsd:element ref="ns2:SCIDescription"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ff13d19-2e15-485f-8598-0119a95654f5" elementFormDefault="qualified">
    <xsd:import namespace="http://schemas.microsoft.com/office/2006/documentManagement/types"/>
    <xsd:import namespace="http://schemas.microsoft.com/office/infopath/2007/PartnerControls"/>
    <xsd:element name="SCITaxPrimaryLocationTaxHTField0" ma:index="9" nillable="true" ma:taxonomy="true" ma:internalName="SCITaxPrimaryLocationTaxHTField0" ma:taxonomyFieldName="SCITaxPrimaryLocation" ma:displayName="Primary Location" ma:readOnly="false" ma:fieldId="{e72cfabe-b5eb-4621-8384-9c9fabd563ad}" ma:sspId="3417fd21-acce-4d58-bc3e-507b32522189" ma:termSetId="8f985e89-2c6f-43c8-b17d-647b5c7dba90" ma:anchorId="00000000-0000-0000-0000-000000000000" ma:open="false" ma:isKeyword="false">
      <xsd:complexType>
        <xsd:sequence>
          <xsd:element ref="pc:Terms" minOccurs="0" maxOccurs="1"/>
        </xsd:sequence>
      </xsd:complexType>
    </xsd:element>
    <xsd:element name="SCITaxAssociatedLocationsTaxHTField0" ma:index="11" nillable="true" ma:taxonomy="true" ma:internalName="SCITaxAssociatedLocationsTaxHTField0" ma:taxonomyFieldName="SCITaxAssociatedLocations" ma:displayName="Associated Locations" ma:readOnly="false" ma:fieldId="{2b775793-49bc-47b4-8bc2-ce1bf8f6e953}" ma:taxonomyMulti="true" ma:sspId="3417fd21-acce-4d58-bc3e-507b32522189" ma:termSetId="8f985e89-2c6f-43c8-b17d-647b5c7dba90" ma:anchorId="00000000-0000-0000-0000-000000000000" ma:open="false" ma:isKeyword="false">
      <xsd:complexType>
        <xsd:sequence>
          <xsd:element ref="pc:Terms" minOccurs="0" maxOccurs="1"/>
        </xsd:sequence>
      </xsd:complexType>
    </xsd:element>
    <xsd:element name="SCITaxPrimaryThemeTaxHTField0" ma:index="13" nillable="true" ma:taxonomy="true" ma:internalName="SCITaxPrimaryThemeTaxHTField0" ma:taxonomyFieldName="SCITaxPrimaryTheme" ma:displayName="Primary Theme" ma:readOnly="false" ma:fieldId="{0523a147-d7ae-4854-b015-4120e1116bf8}" ma:sspId="3417fd21-acce-4d58-bc3e-507b32522189" ma:termSetId="7b66baf5-4052-4aaf-b7aa-786bfb67f767" ma:anchorId="00000000-0000-0000-0000-000000000000" ma:open="false" ma:isKeyword="false">
      <xsd:complexType>
        <xsd:sequence>
          <xsd:element ref="pc:Terms" minOccurs="0" maxOccurs="1"/>
        </xsd:sequence>
      </xsd:complexType>
    </xsd:element>
    <xsd:element name="SCITaxAssociatedThemesTaxHTField0" ma:index="15" nillable="true" ma:taxonomy="true" ma:internalName="SCITaxAssociatedThemesTaxHTField0" ma:taxonomyFieldName="SCITaxAssociatedThemes" ma:displayName="Associated Themes" ma:readOnly="false" ma:fieldId="{8209abbe-4b37-4650-9958-a4ea6040e439}" ma:taxonomyMulti="true" ma:sspId="3417fd21-acce-4d58-bc3e-507b32522189" ma:termSetId="7b66baf5-4052-4aaf-b7aa-786bfb67f767" ma:anchorId="00000000-0000-0000-0000-000000000000" ma:open="false" ma:isKeyword="false">
      <xsd:complexType>
        <xsd:sequence>
          <xsd:element ref="pc:Terms" minOccurs="0" maxOccurs="1"/>
        </xsd:sequence>
      </xsd:complexType>
    </xsd:element>
    <xsd:element name="SCITaxPrimaryDepartmentTaxHTField0" ma:index="17" nillable="true" ma:taxonomy="true" ma:internalName="SCITaxPrimaryDepartmentTaxHTField0" ma:taxonomyFieldName="SCITaxPrimaryDepartment" ma:displayName="Primary Department" ma:readOnly="false" ma:fieldId="{52fb1bf9-8b3b-446e-9f00-af562edfec0d}" ma:sspId="3417fd21-acce-4d58-bc3e-507b32522189" ma:termSetId="9bf0cd0c-0a79-4f55-8c81-a158ba57315b" ma:anchorId="00000000-0000-0000-0000-000000000000" ma:open="false" ma:isKeyword="false">
      <xsd:complexType>
        <xsd:sequence>
          <xsd:element ref="pc:Terms" minOccurs="0" maxOccurs="1"/>
        </xsd:sequence>
      </xsd:complexType>
    </xsd:element>
    <xsd:element name="SCITaxAssociatedDepartmentsTaxHTField0" ma:index="19" nillable="true" ma:taxonomy="true" ma:internalName="SCITaxAssociatedDepartmentsTaxHTField0" ma:taxonomyFieldName="SCITaxAssociatedDepartments" ma:displayName="Associated Departments" ma:readOnly="false" ma:fieldId="{6384ef43-2e6b-47dc-8fe9-fd6b4e78fc18}" ma:taxonomyMulti="true" ma:sspId="3417fd21-acce-4d58-bc3e-507b32522189" ma:termSetId="9bf0cd0c-0a79-4f55-8c81-a158ba57315b" ma:anchorId="00000000-0000-0000-0000-000000000000" ma:open="false" ma:isKeyword="false">
      <xsd:complexType>
        <xsd:sequence>
          <xsd:element ref="pc:Terms" minOccurs="0" maxOccurs="1"/>
        </xsd:sequence>
      </xsd:complexType>
    </xsd:element>
    <xsd:element name="SCITaxDocumentCategoryTaxHTField0" ma:index="21" nillable="true" ma:taxonomy="true" ma:internalName="SCITaxDocumentCategoryTaxHTField0" ma:taxonomyFieldName="SCITaxDocumentCategory" ma:displayName="Document Category" ma:readOnly="false" ma:fieldId="{269f8d06-a768-4e12-81dc-ad46cc6c79d4}" ma:sspId="3417fd21-acce-4d58-bc3e-507b32522189" ma:termSetId="9f77aab2-8284-4922-b645-ee4f69dec1b1" ma:anchorId="00000000-0000-0000-0000-000000000000" ma:open="false" ma:isKeyword="false">
      <xsd:complexType>
        <xsd:sequence>
          <xsd:element ref="pc:Terms" minOccurs="0" maxOccurs="1"/>
        </xsd:sequence>
      </xsd:complexType>
    </xsd:element>
    <xsd:element name="SCITaxLanguageTaxHTField0" ma:index="23" nillable="true" ma:taxonomy="true" ma:internalName="SCITaxLanguageTaxHTField0" ma:taxonomyFieldName="SCITaxLanguage" ma:displayName="Language" ma:readOnly="false" ma:fieldId="{d599390a-288a-42a4-bfbb-dd89fa618286}" ma:sspId="3417fd21-acce-4d58-bc3e-507b32522189" ma:termSetId="95d83166-e6af-4022-9554-76e47c73cf06" ma:anchorId="00000000-0000-0000-0000-000000000000" ma:open="false" ma:isKeyword="false">
      <xsd:complexType>
        <xsd:sequence>
          <xsd:element ref="pc:Terms" minOccurs="0" maxOccurs="1"/>
        </xsd:sequence>
      </xsd:complexType>
    </xsd:element>
    <xsd:element name="SCITaxPartnersTaxHTField0" ma:index="25" nillable="true" ma:taxonomy="true" ma:internalName="SCITaxPartnersTaxHTField0" ma:taxonomyFieldName="SCITaxPartners" ma:displayName="Partners" ma:readOnly="false" ma:fieldId="{010c615e-41d7-4017-abef-6ca2c508b8a7}" ma:taxonomyMulti="true" ma:sspId="3417fd21-acce-4d58-bc3e-507b32522189" ma:termSetId="03be40ab-3c5c-4a4b-a8b0-71a7d2a02743" ma:anchorId="00000000-0000-0000-0000-000000000000" ma:open="false" ma:isKeyword="false">
      <xsd:complexType>
        <xsd:sequence>
          <xsd:element ref="pc:Terms" minOccurs="0" maxOccurs="1"/>
        </xsd:sequence>
      </xsd:complexType>
    </xsd:element>
    <xsd:element name="SCITaxSourceTaxHTField0" ma:index="27" nillable="true" ma:taxonomy="true" ma:internalName="SCITaxSourceTaxHTField0" ma:taxonomyFieldName="SCITaxSource" ma:displayName="Source" ma:readOnly="false" ma:fieldId="{44508a00-f27a-4573-a0f0-b33cf042c688}" ma:taxonomyMulti="true" ma:sspId="3417fd21-acce-4d58-bc3e-507b32522189" ma:termSetId="906b9a7c-282d-425e-80a2-27f64a22b0a2" ma:anchorId="00000000-0000-0000-0000-000000000000" ma:open="false" ma:isKeyword="false">
      <xsd:complexType>
        <xsd:sequence>
          <xsd:element ref="pc:Terms" minOccurs="0" maxOccurs="1"/>
        </xsd:sequence>
      </xsd:complexType>
    </xsd:element>
    <xsd:element name="SCIForPublicDistribution" ma:index="28" nillable="true" ma:displayName="For public distribution" ma:default="0" ma:internalName="SCIForPublicDistribution" ma:readOnly="false">
      <xsd:simpleType>
        <xsd:restriction base="dms:Boolean"/>
      </xsd:simpleType>
    </xsd:element>
    <xsd:element name="SCITaxKeywordsTaxHTField0" ma:index="30" nillable="true" ma:taxonomy="true" ma:internalName="SCITaxKeywordsTaxHTField0" ma:taxonomyFieldName="SCITaxKeywords" ma:displayName="Keywords" ma:readOnly="false" ma:default="" ma:fieldId="{592e37d0-d0ab-4c2b-b5ca-c230930b8d65}" ma:taxonomyMulti="true" ma:sspId="3417fd21-acce-4d58-bc3e-507b32522189" ma:termSetId="1206046e-5347-4544-8787-7d9434a970a4" ma:anchorId="00000000-0000-0000-0000-000000000000" ma:open="true" ma:isKeyword="false">
      <xsd:complexType>
        <xsd:sequence>
          <xsd:element ref="pc:Terms" minOccurs="0" maxOccurs="1"/>
        </xsd:sequence>
      </xsd:complexType>
    </xsd:element>
    <xsd:element name="SCIDescription" ma:index="31" nillable="true" ma:displayName="Description" ma:internalName="SCIDescription">
      <xsd:simpleType>
        <xsd:restriction base="dms:Note">
          <xsd:maxLength value="1024"/>
        </xsd:restriction>
      </xsd:simpleType>
    </xsd:element>
  </xsd:schema>
  <xsd:schema xmlns:xsd="http://www.w3.org/2001/XMLSchema" xmlns:xs="http://www.w3.org/2001/XMLSchema" xmlns:dms="http://schemas.microsoft.com/office/2006/documentManagement/types" xmlns:pc="http://schemas.microsoft.com/office/infopath/2007/PartnerControls" targetNamespace="c8fec470-01b7-46e0-baa7-af9a4b68a701" elementFormDefault="qualified">
    <xsd:import namespace="http://schemas.microsoft.com/office/2006/documentManagement/types"/>
    <xsd:import namespace="http://schemas.microsoft.com/office/infopath/2007/PartnerControls"/>
    <xsd:element name="TaxCatchAll" ma:index="32" nillable="true" ma:displayName="Taxonomy Catch All Column" ma:hidden="true" ma:list="{cc528ff9-d5db-432b-80ff-12fe29a03a76}" ma:internalName="TaxCatchAll" ma:showField="CatchAllData" ma:web="c8fec470-01b7-46e0-baa7-af9a4b68a70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pc="http://schemas.microsoft.com/office/infopath/2007/PartnerControls" xmlns:xsi="http://www.w3.org/2001/XMLSchema-instance">
  <documentManagement>
    <TaxCatchAll xmlns="c8fec470-01b7-46e0-baa7-af9a4b68a701"/>
    <SCIDescription xmlns="0ff13d19-2e15-485f-8598-0119a95654f5" xsi:nil="true"/>
    <SCIForPublicDistribution xmlns="0ff13d19-2e15-485f-8598-0119a95654f5">false</SCIForPublicDistribution>
    <SCITaxAssociatedLocationsTaxHTField0 xmlns="0ff13d19-2e15-485f-8598-0119a95654f5">
      <Terms xmlns="http://schemas.microsoft.com/office/infopath/2007/PartnerControls"/>
    </SCITaxAssociatedLocationsTaxHTField0>
    <SCITaxPrimaryThemeTaxHTField0 xmlns="0ff13d19-2e15-485f-8598-0119a95654f5">
      <Terms xmlns="http://schemas.microsoft.com/office/infopath/2007/PartnerControls"/>
    </SCITaxPrimaryThemeTaxHTField0>
    <SCITaxSourceTaxHTField0 xmlns="0ff13d19-2e15-485f-8598-0119a95654f5">
      <Terms xmlns="http://schemas.microsoft.com/office/infopath/2007/PartnerControls"/>
    </SCITaxSourceTaxHTField0>
    <SCITaxKeywordsTaxHTField0 xmlns="0ff13d19-2e15-485f-8598-0119a95654f5">
      <Terms xmlns="http://schemas.microsoft.com/office/infopath/2007/PartnerControls"/>
    </SCITaxKeywordsTaxHTField0>
    <SCITaxPartnersTaxHTField0 xmlns="0ff13d19-2e15-485f-8598-0119a95654f5">
      <Terms xmlns="http://schemas.microsoft.com/office/infopath/2007/PartnerControls"/>
    </SCITaxPartnersTaxHTField0>
    <SCITaxAssociatedThemesTaxHTField0 xmlns="0ff13d19-2e15-485f-8598-0119a95654f5">
      <Terms xmlns="http://schemas.microsoft.com/office/infopath/2007/PartnerControls"/>
    </SCITaxAssociatedThemesTaxHTField0>
    <SCITaxDocumentCategoryTaxHTField0 xmlns="0ff13d19-2e15-485f-8598-0119a95654f5">
      <Terms xmlns="http://schemas.microsoft.com/office/infopath/2007/PartnerControls"/>
    </SCITaxDocumentCategoryTaxHTField0>
    <SCITaxPrimaryDepartmentTaxHTField0 xmlns="0ff13d19-2e15-485f-8598-0119a95654f5">
      <Terms xmlns="http://schemas.microsoft.com/office/infopath/2007/PartnerControls"/>
    </SCITaxPrimaryDepartmentTaxHTField0>
    <SCITaxAssociatedDepartmentsTaxHTField0 xmlns="0ff13d19-2e15-485f-8598-0119a95654f5">
      <Terms xmlns="http://schemas.microsoft.com/office/infopath/2007/PartnerControls"/>
    </SCITaxAssociatedDepartmentsTaxHTField0>
    <SCITaxLanguageTaxHTField0 xmlns="0ff13d19-2e15-485f-8598-0119a95654f5">
      <Terms xmlns="http://schemas.microsoft.com/office/infopath/2007/PartnerControls"/>
    </SCITaxLanguageTaxHTField0>
    <SCITaxPrimaryLocationTaxHTField0 xmlns="0ff13d19-2e15-485f-8598-0119a95654f5">
      <Terms xmlns="http://schemas.microsoft.com/office/infopath/2007/PartnerControls"/>
    </SCITaxPrimaryLocationTaxHTField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F5233DD-C0B0-4F3B-80C9-DE0BA0768AD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ff13d19-2e15-485f-8598-0119a95654f5"/>
    <ds:schemaRef ds:uri="c8fec470-01b7-46e0-baa7-af9a4b68a70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86D7E5E-A14D-4855-AED0-5866C280DE1D}">
  <ds:schemaRefs>
    <ds:schemaRef ds:uri="http://purl.org/dc/terms/"/>
    <ds:schemaRef ds:uri="http://purl.org/dc/elements/1.1/"/>
    <ds:schemaRef ds:uri="http://schemas.openxmlformats.org/package/2006/metadata/core-properties"/>
    <ds:schemaRef ds:uri="http://www.w3.org/XML/1998/namespace"/>
    <ds:schemaRef ds:uri="http://schemas.microsoft.com/office/2006/documentManagement/types"/>
    <ds:schemaRef ds:uri="http://schemas.microsoft.com/office/infopath/2007/PartnerControls"/>
    <ds:schemaRef ds:uri="c8fec470-01b7-46e0-baa7-af9a4b68a701"/>
    <ds:schemaRef ds:uri="0ff13d19-2e15-485f-8598-0119a95654f5"/>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8EE31D46-43FA-47E9-A76F-A5E8B37D255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4</vt:i4>
      </vt:variant>
    </vt:vector>
  </HeadingPairs>
  <TitlesOfParts>
    <vt:vector size="23" baseType="lpstr">
      <vt:lpstr>Request for Quotation</vt:lpstr>
      <vt:lpstr>1.Student Kit P-G </vt:lpstr>
      <vt:lpstr> 2.Student Kit P-B</vt:lpstr>
      <vt:lpstr>3.Student Kit S-G</vt:lpstr>
      <vt:lpstr>4.Student Kit S-B</vt:lpstr>
      <vt:lpstr>5.Kitchen Set</vt:lpstr>
      <vt:lpstr>6. Handmade fan</vt:lpstr>
      <vt:lpstr>7.Hygiene Kit</vt:lpstr>
      <vt:lpstr>8.Dignity Kit</vt:lpstr>
      <vt:lpstr>9. Baby Pack (Newborn -1 year)</vt:lpstr>
      <vt:lpstr>10. Baby Pack (3-5)</vt:lpstr>
      <vt:lpstr>11.P-Foam</vt:lpstr>
      <vt:lpstr>12. PVC Carpet</vt:lpstr>
      <vt:lpstr>13.Jute Carpet</vt:lpstr>
      <vt:lpstr>14.Basic Shelter Kit</vt:lpstr>
      <vt:lpstr>15 Mosquoto Net</vt:lpstr>
      <vt:lpstr>Terms &amp; Conditions</vt:lpstr>
      <vt:lpstr>Guidance</vt:lpstr>
      <vt:lpstr>Example</vt:lpstr>
      <vt:lpstr>'5.Kitchen Set'!Print_Area</vt:lpstr>
      <vt:lpstr>'6. Handmade fan'!Print_Area</vt:lpstr>
      <vt:lpstr>'7.Hygiene Kit'!Print_Area</vt:lpstr>
      <vt:lpstr>'Terms &amp; Conditions'!Print_Area</vt:lpstr>
    </vt:vector>
  </TitlesOfParts>
  <Company>Save the Children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log_temp2</dc:creator>
  <cp:lastModifiedBy>Hada, Jaya</cp:lastModifiedBy>
  <cp:lastPrinted>2021-07-21T07:11:08Z</cp:lastPrinted>
  <dcterms:created xsi:type="dcterms:W3CDTF">2008-12-04T15:04:23Z</dcterms:created>
  <dcterms:modified xsi:type="dcterms:W3CDTF">2023-10-16T10:22:25Z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0x010100F4ABE42D36554BC4A3ED59683975979A00C65FA6459FA5A640ADE1AFD1DF471A16</vt:lpwstr>
  </property>
  <property fmtid="{D5CDD505-2E9C-101B-9397-08002B2CF9AE}" pid="3" name="SCITaxSource">
    <vt:lpwstr/>
  </property>
  <property fmtid="{D5CDD505-2E9C-101B-9397-08002B2CF9AE}" pid="4" name="SCITaxAssociatedThemes">
    <vt:lpwstr/>
  </property>
  <property fmtid="{D5CDD505-2E9C-101B-9397-08002B2CF9AE}" pid="5" name="SCITaxAssociatedDepartments">
    <vt:lpwstr/>
  </property>
  <property fmtid="{D5CDD505-2E9C-101B-9397-08002B2CF9AE}" pid="6" name="SCITaxPartners">
    <vt:lpwstr/>
  </property>
  <property fmtid="{D5CDD505-2E9C-101B-9397-08002B2CF9AE}" pid="7" name="SCITaxKeywords">
    <vt:lpwstr/>
  </property>
  <property fmtid="{D5CDD505-2E9C-101B-9397-08002B2CF9AE}" pid="8" name="SCITaxAssociatedLocations">
    <vt:lpwstr/>
  </property>
  <property fmtid="{D5CDD505-2E9C-101B-9397-08002B2CF9AE}" pid="9" name="SCITaxDisasterType">
    <vt:lpwstr/>
  </property>
  <property fmtid="{D5CDD505-2E9C-101B-9397-08002B2CF9AE}" pid="10" name="Created By">
    <vt:lpwstr>i:0#.w|sci\s.ramesh</vt:lpwstr>
  </property>
  <property fmtid="{D5CDD505-2E9C-101B-9397-08002B2CF9AE}" pid="11" name="Modified By">
    <vt:lpwstr>i:0#.w|sci\s.ramesh</vt:lpwstr>
  </property>
  <property fmtid="{D5CDD505-2E9C-101B-9397-08002B2CF9AE}" pid="12" name="FileLeafRef">
    <vt:lpwstr>SC-PR-10 - Request for Quotation (v1.0).xlsx</vt:lpwstr>
  </property>
  <property fmtid="{D5CDD505-2E9C-101B-9397-08002B2CF9AE}" pid="13" name="SCITaxPrimaryLocation">
    <vt:lpwstr/>
  </property>
  <property fmtid="{D5CDD505-2E9C-101B-9397-08002B2CF9AE}" pid="14" name="SCITaxDocumentCategory">
    <vt:lpwstr/>
  </property>
  <property fmtid="{D5CDD505-2E9C-101B-9397-08002B2CF9AE}" pid="15" name="SCITaxLanguage">
    <vt:lpwstr/>
  </property>
  <property fmtid="{D5CDD505-2E9C-101B-9397-08002B2CF9AE}" pid="16" name="SCITaxPrimaryTheme">
    <vt:lpwstr/>
  </property>
  <property fmtid="{D5CDD505-2E9C-101B-9397-08002B2CF9AE}" pid="17" name="SCITaxPrimaryDepartment">
    <vt:lpwstr/>
  </property>
</Properties>
</file>